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1" documentId="8_{47CD5C7C-AB2C-4091-94C3-50FAD6538319}" xr6:coauthVersionLast="47" xr6:coauthVersionMax="47" xr10:uidLastSave="{12A7816D-278B-4C36-917F-E3B32BEB491F}"/>
  <workbookProtection lockStructure="1"/>
  <bookViews>
    <workbookView xWindow="28680" yWindow="-120" windowWidth="29040" windowHeight="15720" xr2:uid="{00000000-000D-0000-FFFF-FFFF00000000}"/>
  </bookViews>
  <sheets>
    <sheet name="Setup (START HERE)" sheetId="9" r:id="rId1"/>
    <sheet name="Data Entry (2nd Step)" sheetId="5" r:id="rId2"/>
    <sheet name="Net Worth Statement" sheetId="7" r:id="rId3"/>
    <sheet name="Net Worth Charts" sheetId="11" r:id="rId4"/>
    <sheet name="Charts Data Organized" sheetId="8" state="hidden" r:id="rId5"/>
    <sheet name="Charts" sheetId="13" state="hidden" r:id="rId6"/>
  </sheets>
  <definedNames>
    <definedName name="_xlnm._FilterDatabase" localSheetId="1" hidden="1">'Data Entry (2nd Step)'!$D$3:$K$3</definedName>
    <definedName name="Asset_Amounts">IFERROR('Charts Data Organized'!$I$4:INDEX('Charts Data Organized'!$I$4:$I$100, MATCH(2, 1/('Charts Data Organized'!$I$4:$I$100&lt;&gt;""), 1)),'Charts Data Organized'!$I$4:$I$4)</definedName>
    <definedName name="Asset_Chart">Charts!$B$2</definedName>
    <definedName name="Asset_Chart_Data">IFERROR('Charts Data Organized'!$U$4:INDEX('Charts Data Organized'!$U$4:$U$100, MATCH(2, 1/('Charts Data Organized'!$U$4:$U$100&lt;&gt;""), 1)),'Charts Data Organized'!$U$4:$U$4)+'Charts Data Organized'!$C$22</definedName>
    <definedName name="Asset_Chart_Labels">IFERROR('Charts Data Organized'!$T$4:INDEX('Charts Data Organized'!$T$4:$T$100, MATCH(2, 1/('Charts Data Organized'!$T$4:$T$100&lt;&gt;""), 1)),'Charts Data Organized'!$T$4:$T$4)</definedName>
    <definedName name="Asset_Labels">IFERROR('Charts Data Organized'!$H$4:INDEX('Charts Data Organized'!$H$4:$H$100, MATCH(2, 1/('Charts Data Organized'!$H$4:$H$100&lt;&gt;""), 1)),'Charts Data Organized'!$H$4:$H$4)</definedName>
    <definedName name="Asset_Location_Chart_Data">IFERROR('Charts Data Organized'!$AC$4:INDEX('Charts Data Organized'!$AC$4:$AC$100, MATCH(2, 1/('Charts Data Organized'!$AC$4:$AC$100&lt;&gt;""), 1)),'Charts Data Organized'!$AC$4:$AC$4)</definedName>
    <definedName name="Asset_Location_Chart_Labels">IFERROR('Charts Data Organized'!$AB$4:INDEX('Charts Data Organized'!$AB$4:$AB$100, MATCH(2, 1/('Charts Data Organized'!$AB$4:$AB$100&lt;&gt;""), 1)),'Charts Data Organized'!$AB$4:$AB$4)</definedName>
    <definedName name="Asset_Location_Data">IFERROR('Charts Data Organized'!$O$4:INDEX('Charts Data Organized'!$O$4:$O$100, MATCH(2, 1/('Charts Data Organized'!$O$4:$O$100&lt;&gt;""), 1)),'Charts Data Organized'!$O$4:$O$4)</definedName>
    <definedName name="Asset_Location_Labels">IFERROR('Charts Data Organized'!$N$4:INDEX('Charts Data Organized'!$N$4:$N$100, MATCH(2, 1/('Charts Data Organized'!$N$4:$N$100&lt;&gt;""), 1)),'Charts Data Organized'!$N$4:$N$4)</definedName>
    <definedName name="BL_Chart">IF(BL_Chart_Type='Charts Data Organized'!$Q$8,"",IF(BL_Chart_Type='Charts Data Organized'!$Q$4,Category_Chart,IF(BL_Chart_Type='Charts Data Organized'!$Q$5,Ownership_Chart,IF(BL_Chart_Type='Charts Data Organized'!$Q$6,Asset_Chart,IF(BL_Chart_Type='Charts Data Organized'!$Q$7,Debt_Chart)))))</definedName>
    <definedName name="BL_Chart_Type">'Net Worth Charts'!$B$35</definedName>
    <definedName name="BL_Details">'Net Worth Charts'!$AQ$7</definedName>
    <definedName name="BR_Chart">IF(BR_Chart_Type='Charts Data Organized'!$Q$8,"",IF(BR_Chart_Type='Charts Data Organized'!$Q$4,Category_Chart,IF(BR_Chart_Type='Charts Data Organized'!$Q$5,Ownership_Chart,IF(BR_Chart_Type='Charts Data Organized'!$Q$6,Asset_Chart,IF(BR_Chart_Type='Charts Data Organized'!$Q$7,Debt_Chart)))))</definedName>
    <definedName name="BR_Chart_Type">'Net Worth Charts'!$N$35</definedName>
    <definedName name="BR_Details">'Net Worth Charts'!$AY$7</definedName>
    <definedName name="Category_Amounts">IFERROR('Charts Data Organized'!$C$4:INDEX('Charts Data Organized'!$C$4:$C$100, MATCH(2, 1/('Charts Data Organized'!$C$4:$C$100&lt;&gt;""), 1)),'Charts Data Organized'!$C$4:$C$4)</definedName>
    <definedName name="Category_Chart">Charts!$D$2</definedName>
    <definedName name="Category_Chart_Data">IFERROR('Charts Data Organized'!$Y$4:INDEX('Charts Data Organized'!$Y$4:$Y$100, MATCH(2, 1/('Charts Data Organized'!$Y$4:$Y$100&lt;&gt;""), 1)),'Charts Data Organized'!$Y$4:$Y$4)</definedName>
    <definedName name="Category_Chart_Labels">IFERROR('Charts Data Organized'!$X$4:INDEX('Charts Data Organized'!$X$4:$X$100, MATCH(2, 1/('Charts Data Organized'!$X$4:$X$100&lt;&gt;""), 1)),'Charts Data Organized'!$X$4:$X$4)</definedName>
    <definedName name="Category_Labels">IFERROR('Charts Data Organized'!$B$4:INDEX('Charts Data Organized'!$B$4:$B$100, MATCH(2, 1/('Charts Data Organized'!$B$4:$B$100&lt;&gt;""), 1)),'Charts Data Organized'!$B$4:$B$4)</definedName>
    <definedName name="Custodian_Data">IFERROR('Charts Data Organized'!$AC$4:INDEX('Charts Data Organized'!$AC$4:$AC$100, MATCH(2, 1/('Charts Data Organized'!$AC$4:$AC$100&lt;&gt;""), 1)),'Charts Data Organized'!$AC$4:'Charts Data Organized'!$AC$4)</definedName>
    <definedName name="Custodian_Labels">IFERROR('Charts Data Organized'!$AB$4:INDEX('Charts Data Organized'!$AB$4:$AB$100, MATCH(2, 1/('Charts Data Organized'!$AB$4:$AB$100&lt;&gt;""), 1)),'Charts Data Organized'!$AB$4:$AB$4)</definedName>
    <definedName name="DbC_Orange">'Charts Data Organized'!$Q$7</definedName>
    <definedName name="Death_Benefit_Header">'Data Entry (2nd Step)'!$K$3</definedName>
    <definedName name="Debt_Amounts">IFERROR('Charts Data Organized'!$F$4:INDEX('Charts Data Organized'!$F$4:$F$100, MATCH(2, 1/('Charts Data Organized'!$F$4:$F$100&lt;&gt;""), 1)),'Charts Data Organized'!$F$4:$F$4)</definedName>
    <definedName name="Debt_Chart">Charts!$C$2</definedName>
    <definedName name="Debt_Chart_Data">IFERROR('Charts Data Organized'!$W$4:INDEX('Charts Data Organized'!$W$4:$W$100, MATCH(2, 1/('Charts Data Organized'!$W$4:$W$100&lt;&gt;""), 1)),'Charts Data Organized'!$W$4:$W$4)</definedName>
    <definedName name="Debt_Chart_Labels">IFERROR('Charts Data Organized'!$V$4:INDEX('Charts Data Organized'!$V$4:$V$100, MATCH(2, 1/('Charts Data Organized'!$V$4:$V$100&lt;&gt;""), 1)),'Charts Data Organized'!$V$4:$V$4)</definedName>
    <definedName name="Debt_Labels">IFERROR('Charts Data Organized'!$E$4:INDEX('Charts Data Organized'!$E$4:$E$100, MATCH(2, 1/('Charts Data Organized'!$E$4:$E$100&lt;&gt;""), 1)),'Charts Data Organized'!$E$4:$E$4)</definedName>
    <definedName name="Last_Name">'Setup (START HERE)'!$H$8</definedName>
    <definedName name="Life_Insurance_Included">'Setup (START HERE)'!$L$27</definedName>
    <definedName name="Other_Assets_Included">'Setup (START HERE)'!$L$22</definedName>
    <definedName name="Ownership_Amounts">IFERROR('Charts Data Organized'!$L$4:INDEX('Charts Data Organized'!$L$4:$L$100, MATCH(2, 1/('Charts Data Organized'!$L$4:$L$100&lt;&gt;""), 1)),'Charts Data Organized'!$L$4:$L$4)</definedName>
    <definedName name="Ownership_Chart">Charts!$E$2</definedName>
    <definedName name="Ownership_Chart_Data">IFERROR('Charts Data Organized'!$AA$4:INDEX('Charts Data Organized'!$AA$4:$AA$100, MATCH(2, 1/('Charts Data Organized'!$AA$4:$AA$100&lt;&gt;""), 1)),'Charts Data Organized'!$AA$4:'Charts Data Organized'!$AA$4)</definedName>
    <definedName name="Ownership_Chart_Labels">IFERROR('Charts Data Organized'!$Z$4:INDEX('Charts Data Organized'!$Z$4:$Z$100, MATCH(2, 1/('Charts Data Organized'!$Z$4:$Z$100&lt;&gt;""), 1)),'Charts Data Organized'!$Z$4:$Z$4)</definedName>
    <definedName name="Ownership_Labels">IFERROR('Charts Data Organized'!$K$4:INDEX('Charts Data Organized'!$K$4:$K$100, MATCH(2, 1/('Charts Data Organized'!$K$4:$K$100&lt;&gt;""), 1)),'Charts Data Organized'!$K$4:$K$4)</definedName>
    <definedName name="Partner_Name">'Setup (START HERE)'!$H$7</definedName>
    <definedName name="_xlnm.Print_Area" localSheetId="1">'Data Entry (2nd Step)'!$B$3:$K$103</definedName>
    <definedName name="_xlnm.Print_Area" localSheetId="3">'Net Worth Charts'!$B$2:$Y$92,'Net Worth Charts'!$AA$2:$BL$92</definedName>
    <definedName name="_xlnm.Print_Area" localSheetId="2">'Net Worth Statement'!$D$3:$N$60,'Net Worth Statement'!$P$3:$Q$60</definedName>
    <definedName name="_xlnm.Print_Area" localSheetId="0">'Setup (START HERE)'!$A$1:$N$33</definedName>
    <definedName name="Show_Details">'Net Worth Charts'!$AD$2</definedName>
    <definedName name="TL_Chart">IF(TL_Chart_Type='Charts Data Organized'!$Q$8,"",IF(TL_Chart_Type='Charts Data Organized'!$Q$4,Category_Chart,IF(TL_Chart_Type='Charts Data Organized'!$Q$5,Ownership_Chart,IF(TL_Chart_Type='Charts Data Organized'!$Q$6,Asset_Chart,IF(TL_Chart_Type='Charts Data Organized'!$Q$7,Debt_Chart)))))</definedName>
    <definedName name="TL_Chart_Type">'Net Worth Charts'!$B$7</definedName>
    <definedName name="TL_Details">'Net Worth Charts'!$AA$7</definedName>
    <definedName name="TR_Chart">IF(TR_Chart_Type='Charts Data Organized'!$Q$8,"",IF(TR_Chart_Type='Charts Data Organized'!$Q$4,Category_Chart,IF(TR_Chart_Type='Charts Data Organized'!$Q$5,Ownership_Chart,IF(TR_Chart_Type='Charts Data Organized'!$Q$6,Asset_Chart,IF(TR_Chart_Type='Charts Data Organized'!$Q$7,Debt_Chart)))))</definedName>
    <definedName name="TR_Chart_Type">'Net Worth Charts'!$N$7</definedName>
    <definedName name="TR_Details">'Net Worth Charts'!$AI$7</definedName>
    <definedName name="Value_Header">'Data Entry (2nd Step)'!$F$3</definedName>
    <definedName name="Value_Of_Other_Assets">'Charts Data Organized'!$F$1</definedName>
    <definedName name="Your_Name">'Setup (START HERE)'!$H$6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5" l="1"/>
  <c r="F5" i="5"/>
  <c r="F6" i="5"/>
  <c r="C4" i="8"/>
  <c r="F1" i="8"/>
  <c r="C6" i="8"/>
  <c r="C7" i="8"/>
  <c r="C8" i="8"/>
  <c r="C9" i="8"/>
  <c r="C10" i="8"/>
  <c r="C11" i="8"/>
  <c r="B10" i="8"/>
  <c r="B11" i="8"/>
  <c r="B9" i="8"/>
  <c r="B8" i="8"/>
  <c r="B7" i="8"/>
  <c r="B6" i="8"/>
  <c r="B5" i="8"/>
  <c r="B4" i="8"/>
  <c r="E7" i="8"/>
  <c r="F7" i="8" s="1"/>
  <c r="E6" i="8"/>
  <c r="F6" i="8" s="1"/>
  <c r="E5" i="8"/>
  <c r="F5" i="8" s="1"/>
  <c r="C5" i="8"/>
  <c r="F7" i="5"/>
  <c r="F8" i="5"/>
  <c r="F9" i="5"/>
  <c r="F10" i="5"/>
  <c r="F11" i="5"/>
  <c r="F12" i="5"/>
  <c r="F13" i="5"/>
  <c r="F14" i="5"/>
  <c r="F15" i="5"/>
  <c r="F16" i="5"/>
  <c r="F17" i="5"/>
  <c r="F18" i="5"/>
  <c r="F19" i="5"/>
  <c r="F20" i="5"/>
  <c r="F21" i="5"/>
  <c r="F22" i="5"/>
  <c r="F23" i="5"/>
  <c r="F24" i="5"/>
  <c r="D14" i="9"/>
  <c r="D16" i="9" l="1"/>
  <c r="D15" i="9"/>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K5"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4" i="5"/>
  <c r="A4" i="5" s="1"/>
  <c r="A78" i="5" l="1"/>
  <c r="A79" i="5"/>
  <c r="A63" i="5"/>
  <c r="A42" i="5"/>
  <c r="A43" i="5"/>
  <c r="A44" i="5"/>
  <c r="A27" i="5"/>
  <c r="A75" i="5"/>
  <c r="A76" i="5"/>
  <c r="A86" i="5"/>
  <c r="A62" i="5"/>
  <c r="A35" i="5"/>
  <c r="A37" i="5"/>
  <c r="A30" i="5"/>
  <c r="A29" i="5"/>
  <c r="A33" i="5"/>
  <c r="A34" i="5"/>
  <c r="A9" i="5"/>
  <c r="A13" i="5"/>
  <c r="A14" i="5"/>
  <c r="A17" i="5"/>
  <c r="A83" i="5"/>
  <c r="A84" i="5"/>
  <c r="A85" i="5"/>
  <c r="A39" i="5"/>
  <c r="A40" i="5"/>
  <c r="A5" i="5" l="1"/>
  <c r="A61" i="5"/>
  <c r="A89" i="5"/>
  <c r="A88" i="5"/>
  <c r="A87" i="5"/>
  <c r="A91" i="5"/>
  <c r="A77" i="5"/>
  <c r="A41" i="5"/>
  <c r="A92" i="5"/>
  <c r="A90" i="5"/>
  <c r="A74" i="5"/>
  <c r="A36" i="5"/>
  <c r="A8" i="5"/>
  <c r="A66" i="5"/>
  <c r="A38" i="5"/>
  <c r="A65" i="5"/>
  <c r="A16" i="5"/>
  <c r="A64" i="5"/>
  <c r="A15" i="5"/>
  <c r="A12" i="5"/>
  <c r="A11" i="5"/>
  <c r="A10" i="5"/>
  <c r="A7" i="5"/>
  <c r="A28" i="5"/>
  <c r="A6" i="5"/>
  <c r="A21" i="5"/>
  <c r="A20" i="5"/>
  <c r="A69" i="5"/>
  <c r="A47" i="5"/>
  <c r="A19" i="5"/>
  <c r="A68" i="5"/>
  <c r="A46" i="5"/>
  <c r="A18" i="5"/>
  <c r="A67" i="5"/>
  <c r="A45" i="5"/>
  <c r="A58" i="5"/>
  <c r="A82" i="5"/>
  <c r="A103" i="5"/>
  <c r="A59" i="5"/>
  <c r="A80" i="5"/>
  <c r="A101" i="5"/>
  <c r="A56" i="5"/>
  <c r="A102" i="5"/>
  <c r="A57" i="5"/>
  <c r="A100" i="5"/>
  <c r="A99" i="5"/>
  <c r="A54" i="5"/>
  <c r="A97" i="5"/>
  <c r="A53" i="5"/>
  <c r="A95" i="5"/>
  <c r="A73" i="5"/>
  <c r="A51" i="5"/>
  <c r="A94" i="5"/>
  <c r="A72" i="5"/>
  <c r="A50" i="5"/>
  <c r="A60" i="5"/>
  <c r="A81" i="5"/>
  <c r="A55" i="5"/>
  <c r="A98" i="5"/>
  <c r="A96" i="5"/>
  <c r="A52" i="5"/>
  <c r="A93" i="5"/>
  <c r="A71" i="5"/>
  <c r="A49" i="5"/>
  <c r="A70" i="5"/>
  <c r="A48" i="5"/>
  <c r="A32" i="5"/>
  <c r="A26" i="5"/>
  <c r="A25" i="5"/>
  <c r="A24" i="5"/>
  <c r="A23" i="5"/>
  <c r="A22" i="5"/>
  <c r="A31" i="5"/>
  <c r="N38" i="11"/>
  <c r="B38" i="11"/>
  <c r="N10" i="11"/>
  <c r="B10" i="11"/>
  <c r="H43" i="7"/>
  <c r="E43" i="7"/>
  <c r="M42" i="7"/>
  <c r="J42" i="7"/>
  <c r="G42" i="7"/>
  <c r="D42" i="7"/>
  <c r="M26" i="7"/>
  <c r="J26" i="7"/>
  <c r="G26" i="7"/>
  <c r="D26" i="7"/>
  <c r="M10" i="7"/>
  <c r="J10" i="7"/>
  <c r="G10" i="7"/>
  <c r="D10" i="7"/>
  <c r="A1" i="5"/>
  <c r="Q45" i="7" a="1"/>
  <c r="Q45" i="7" s="1"/>
  <c r="Q43" i="8"/>
  <c r="Q36" i="8"/>
  <c r="Q37" i="8"/>
  <c r="Q38" i="8"/>
  <c r="Q39" i="8"/>
  <c r="Q40" i="8"/>
  <c r="Q41" i="8"/>
  <c r="Q42" i="8"/>
  <c r="Q35" i="8"/>
  <c r="Q53" i="8"/>
  <c r="Q59" i="8"/>
  <c r="Q58" i="8"/>
  <c r="Q57" i="8"/>
  <c r="Q52" i="8"/>
  <c r="Q46" i="8"/>
  <c r="Q54" i="8"/>
  <c r="Q51" i="8"/>
  <c r="Q50" i="8"/>
  <c r="Q49" i="8"/>
  <c r="Q48" i="8"/>
  <c r="Q47" i="8"/>
  <c r="Q28" i="7" a="1"/>
  <c r="Q28" i="7" s="1"/>
  <c r="Q17" i="7"/>
  <c r="E34" i="7"/>
  <c r="P45" i="7" l="1" a="1"/>
  <c r="P45" i="7" s="1"/>
  <c r="P28" i="7" a="1"/>
  <c r="P28" i="7" s="1"/>
  <c r="BG5" i="11" l="1"/>
  <c r="AA7" i="11"/>
  <c r="AY7" i="11"/>
  <c r="AQ7" i="11"/>
  <c r="AI7" i="11"/>
  <c r="N57" i="7"/>
  <c r="K57" i="7"/>
  <c r="H57" i="7"/>
  <c r="E57" i="7"/>
  <c r="N56" i="7"/>
  <c r="K56" i="7"/>
  <c r="H56" i="7"/>
  <c r="E56" i="7"/>
  <c r="N55" i="7"/>
  <c r="K55" i="7"/>
  <c r="H55" i="7"/>
  <c r="E55" i="7"/>
  <c r="N54" i="7"/>
  <c r="K54" i="7"/>
  <c r="H54" i="7"/>
  <c r="E54" i="7"/>
  <c r="N53" i="7"/>
  <c r="K53" i="7"/>
  <c r="H53" i="7"/>
  <c r="E53" i="7"/>
  <c r="N52" i="7"/>
  <c r="K52" i="7"/>
  <c r="H52" i="7"/>
  <c r="E52" i="7"/>
  <c r="N51" i="7"/>
  <c r="K51" i="7"/>
  <c r="H51" i="7"/>
  <c r="E51" i="7"/>
  <c r="N50" i="7"/>
  <c r="K50" i="7"/>
  <c r="H50" i="7"/>
  <c r="N49" i="7"/>
  <c r="H49" i="7"/>
  <c r="N48" i="7"/>
  <c r="H48" i="7"/>
  <c r="N47" i="7"/>
  <c r="H47" i="7"/>
  <c r="N46" i="7"/>
  <c r="H46" i="7"/>
  <c r="N45" i="7"/>
  <c r="H45" i="7"/>
  <c r="N41" i="7"/>
  <c r="K41" i="7"/>
  <c r="H41" i="7"/>
  <c r="E41" i="7"/>
  <c r="N40" i="7"/>
  <c r="K40" i="7"/>
  <c r="H40" i="7"/>
  <c r="E40" i="7"/>
  <c r="N39" i="7"/>
  <c r="K39" i="7"/>
  <c r="H39" i="7"/>
  <c r="E39" i="7"/>
  <c r="N38" i="7"/>
  <c r="K38" i="7"/>
  <c r="H38" i="7"/>
  <c r="E38" i="7"/>
  <c r="N37" i="7"/>
  <c r="K37" i="7"/>
  <c r="H37" i="7"/>
  <c r="E37" i="7"/>
  <c r="N36" i="7"/>
  <c r="K36" i="7"/>
  <c r="H36" i="7"/>
  <c r="E36" i="7"/>
  <c r="N35" i="7"/>
  <c r="K35" i="7"/>
  <c r="H35" i="7"/>
  <c r="E35" i="7"/>
  <c r="N34" i="7"/>
  <c r="K34" i="7"/>
  <c r="H34" i="7"/>
  <c r="N33" i="7"/>
  <c r="K33" i="7"/>
  <c r="H33" i="7"/>
  <c r="E33" i="7"/>
  <c r="N32" i="7"/>
  <c r="K32" i="7"/>
  <c r="H32" i="7"/>
  <c r="N31" i="7"/>
  <c r="K31" i="7"/>
  <c r="N25" i="7"/>
  <c r="K25" i="7"/>
  <c r="H25" i="7"/>
  <c r="E25" i="7"/>
  <c r="N24" i="7"/>
  <c r="K24" i="7"/>
  <c r="H24" i="7"/>
  <c r="E24" i="7"/>
  <c r="N23" i="7"/>
  <c r="K23" i="7"/>
  <c r="H23" i="7"/>
  <c r="E23" i="7"/>
  <c r="N22" i="7"/>
  <c r="K22" i="7"/>
  <c r="H22" i="7"/>
  <c r="E22" i="7"/>
  <c r="N21" i="7"/>
  <c r="K21" i="7"/>
  <c r="H21" i="7"/>
  <c r="E21" i="7"/>
  <c r="N20" i="7"/>
  <c r="K20" i="7"/>
  <c r="H20" i="7"/>
  <c r="E20" i="7"/>
  <c r="N19" i="7"/>
  <c r="K19" i="7"/>
  <c r="H19" i="7"/>
  <c r="E19" i="7"/>
  <c r="N18" i="7"/>
  <c r="K18" i="7"/>
  <c r="H18" i="7"/>
  <c r="E18" i="7"/>
  <c r="N17" i="7"/>
  <c r="K17" i="7"/>
  <c r="H17" i="7"/>
  <c r="E17" i="7"/>
  <c r="N16" i="7"/>
  <c r="K16" i="7"/>
  <c r="H16" i="7"/>
  <c r="N15" i="7"/>
  <c r="K15" i="7"/>
  <c r="H15" i="7"/>
  <c r="N14" i="7"/>
  <c r="H14" i="7"/>
  <c r="N13" i="7"/>
  <c r="H13" i="7"/>
  <c r="AB12" i="7"/>
  <c r="AB11" i="7"/>
  <c r="AB10" i="7"/>
  <c r="AB9" i="7"/>
  <c r="AB8" i="7"/>
  <c r="AB7" i="7"/>
  <c r="AB6" i="7"/>
  <c r="AB5" i="7"/>
  <c r="AB4" i="7"/>
  <c r="AB3" i="7"/>
  <c r="AB2" i="7"/>
  <c r="AB1" i="7"/>
  <c r="B12" i="8" l="1"/>
  <c r="Q26" i="8"/>
  <c r="Q28" i="8"/>
  <c r="Q29" i="8"/>
  <c r="Q30" i="8"/>
  <c r="Q27" i="8"/>
  <c r="Q19" i="8"/>
  <c r="Q20" i="8"/>
  <c r="Q21" i="8"/>
  <c r="Q22" i="8"/>
  <c r="Q23" i="8"/>
  <c r="Q24" i="8"/>
  <c r="Q25" i="8"/>
  <c r="Q18" i="8"/>
  <c r="Q14" i="7"/>
  <c r="Q15" i="7"/>
  <c r="Q16" i="7"/>
  <c r="P9" i="7" a="1"/>
  <c r="Q13" i="7" s="1"/>
  <c r="P9" i="7" l="1"/>
  <c r="Q9" i="7" s="1"/>
  <c r="Q12" i="7"/>
  <c r="Q11" i="7"/>
  <c r="P7" i="7" a="1"/>
  <c r="P7" i="7" s="1"/>
  <c r="Q10" i="7"/>
  <c r="N34" i="11" l="1"/>
  <c r="N6" i="11"/>
  <c r="B34" i="11"/>
  <c r="B6" i="11"/>
  <c r="AB4" i="5" l="1"/>
  <c r="AB5" i="5"/>
  <c r="AB6" i="5"/>
  <c r="AB7" i="5"/>
  <c r="AB8" i="5"/>
  <c r="AB9" i="5"/>
  <c r="AB10" i="5"/>
  <c r="AB11" i="5"/>
  <c r="AB12" i="5"/>
  <c r="AB13" i="5"/>
  <c r="AB14" i="5"/>
  <c r="AB15" i="5"/>
  <c r="AB16" i="5"/>
  <c r="AB17" i="5"/>
  <c r="AB18" i="5"/>
  <c r="AB19" i="5"/>
  <c r="AB20" i="5"/>
  <c r="AB21" i="5"/>
  <c r="AB22" i="5"/>
  <c r="AB23" i="5"/>
  <c r="AB24" i="5"/>
  <c r="AB25" i="5"/>
  <c r="AB26" i="5"/>
  <c r="AB27" i="5"/>
  <c r="AB28" i="5"/>
  <c r="AB29" i="5"/>
  <c r="AB30" i="5"/>
  <c r="AB31" i="5"/>
  <c r="AB32" i="5"/>
  <c r="AB33" i="5"/>
  <c r="AB34" i="5"/>
  <c r="AB35" i="5"/>
  <c r="AB36" i="5"/>
  <c r="AB37" i="5"/>
  <c r="AB38" i="5"/>
  <c r="AB39" i="5"/>
  <c r="AB40" i="5"/>
  <c r="AB41" i="5"/>
  <c r="AB42" i="5"/>
  <c r="AB43" i="5"/>
  <c r="AB44" i="5"/>
  <c r="AB45" i="5"/>
  <c r="AB46" i="5"/>
  <c r="AB47" i="5"/>
  <c r="AB48" i="5"/>
  <c r="AB49" i="5"/>
  <c r="AB50" i="5"/>
  <c r="AB51" i="5"/>
  <c r="AB52" i="5"/>
  <c r="AB53" i="5"/>
  <c r="AB54" i="5"/>
  <c r="AB55" i="5"/>
  <c r="AB56" i="5"/>
  <c r="AB57" i="5"/>
  <c r="AB58" i="5"/>
  <c r="AB59" i="5"/>
  <c r="AB60" i="5"/>
  <c r="AB61" i="5"/>
  <c r="AB62" i="5"/>
  <c r="AB63" i="5"/>
  <c r="AB64" i="5"/>
  <c r="AB65" i="5"/>
  <c r="AB66" i="5"/>
  <c r="AB67" i="5"/>
  <c r="AB68" i="5"/>
  <c r="AB69" i="5"/>
  <c r="AB70" i="5"/>
  <c r="AB71" i="5"/>
  <c r="AB72" i="5"/>
  <c r="AB73" i="5"/>
  <c r="AB74" i="5"/>
  <c r="AB75" i="5"/>
  <c r="AB76" i="5"/>
  <c r="AB77" i="5"/>
  <c r="AB78" i="5"/>
  <c r="AB79" i="5"/>
  <c r="AB80" i="5"/>
  <c r="AB81" i="5"/>
  <c r="AB82" i="5"/>
  <c r="AB83" i="5"/>
  <c r="AB84" i="5"/>
  <c r="AB85" i="5"/>
  <c r="AB86" i="5"/>
  <c r="AB87" i="5"/>
  <c r="AB88" i="5"/>
  <c r="AB89" i="5"/>
  <c r="AB90" i="5"/>
  <c r="AB91" i="5"/>
  <c r="AB92" i="5"/>
  <c r="AB93" i="5"/>
  <c r="AB94" i="5"/>
  <c r="AB95" i="5"/>
  <c r="AB96" i="5"/>
  <c r="AB97" i="5"/>
  <c r="AB98" i="5"/>
  <c r="AB99" i="5"/>
  <c r="AB100" i="5"/>
  <c r="AB101" i="5"/>
  <c r="AB102" i="5"/>
  <c r="AB103" i="5"/>
  <c r="D3" i="7"/>
  <c r="B2" i="11"/>
  <c r="M12" i="7" l="1" a="1"/>
  <c r="M12" i="7" s="1"/>
  <c r="J28" i="7" a="1"/>
  <c r="K30" i="7" s="1"/>
  <c r="M44" i="7" a="1"/>
  <c r="M44" i="7" s="1"/>
  <c r="D44" i="7" a="1"/>
  <c r="J12" i="7" a="1"/>
  <c r="K14" i="7" s="1"/>
  <c r="J44" i="7" a="1"/>
  <c r="G12" i="7" a="1"/>
  <c r="G12" i="7" s="1"/>
  <c r="G28" i="7" a="1"/>
  <c r="D12" i="7" a="1"/>
  <c r="E16" i="7" s="1"/>
  <c r="M28" i="7" a="1"/>
  <c r="D28" i="7" a="1"/>
  <c r="G44" i="7" a="1"/>
  <c r="G44" i="7" s="1"/>
  <c r="H30" i="7" l="1"/>
  <c r="H31" i="7"/>
  <c r="J44" i="7"/>
  <c r="J28" i="7"/>
  <c r="D28" i="7"/>
  <c r="D12" i="7"/>
  <c r="G28" i="7"/>
  <c r="J12" i="7"/>
  <c r="D44" i="7"/>
  <c r="M28" i="7"/>
  <c r="K4" i="8" l="1" a="1"/>
  <c r="AA4" i="8" s="1" a="1"/>
  <c r="AA4" i="8" s="1"/>
  <c r="E12" i="7"/>
  <c r="H4" i="8" a="1"/>
  <c r="U4" i="8" s="1" a="1"/>
  <c r="U4" i="8" s="1"/>
  <c r="K28" i="7"/>
  <c r="N12" i="7"/>
  <c r="N11" i="7" s="1"/>
  <c r="N28" i="7"/>
  <c r="K12" i="7"/>
  <c r="E28" i="7"/>
  <c r="N4" i="8" a="1"/>
  <c r="H28" i="7"/>
  <c r="C12" i="8"/>
  <c r="E44" i="7"/>
  <c r="K44" i="7"/>
  <c r="K29" i="7"/>
  <c r="E47" i="7"/>
  <c r="E29" i="7"/>
  <c r="E14" i="7"/>
  <c r="E13" i="7"/>
  <c r="E30" i="7"/>
  <c r="N29" i="7"/>
  <c r="N30" i="7"/>
  <c r="K46" i="7"/>
  <c r="E46" i="7"/>
  <c r="E32" i="7"/>
  <c r="E48" i="7"/>
  <c r="E31" i="7"/>
  <c r="K48" i="7"/>
  <c r="E45" i="7"/>
  <c r="K47" i="7"/>
  <c r="E49" i="7"/>
  <c r="E50" i="7"/>
  <c r="N44" i="7"/>
  <c r="N43" i="7" s="1"/>
  <c r="K13" i="7"/>
  <c r="E15" i="7"/>
  <c r="K45" i="7"/>
  <c r="K49" i="7"/>
  <c r="H29" i="7"/>
  <c r="H12" i="7"/>
  <c r="H11" i="7" s="1"/>
  <c r="H44" i="7"/>
  <c r="N4" i="8" l="1"/>
  <c r="AB4" i="8" s="1" a="1"/>
  <c r="AB4" i="8" s="1"/>
  <c r="AC4" i="8" a="1"/>
  <c r="AC4" i="8" s="1"/>
  <c r="F4" i="8"/>
  <c r="X4" i="8" a="1"/>
  <c r="X4" i="8" s="1"/>
  <c r="Y4" i="8" a="1"/>
  <c r="Y4" i="8" s="1"/>
  <c r="E27" i="7"/>
  <c r="K11" i="7"/>
  <c r="N27" i="7"/>
  <c r="M7" i="7" s="1" a="1"/>
  <c r="M7" i="7" s="1"/>
  <c r="K27" i="7"/>
  <c r="E11" i="7"/>
  <c r="H27" i="7"/>
  <c r="K43" i="7"/>
  <c r="K4" i="8"/>
  <c r="Z4" i="8" s="1" a="1"/>
  <c r="Z4" i="8" s="1"/>
  <c r="H4" i="8"/>
  <c r="T4" i="8" s="1" a="1"/>
  <c r="T4" i="8" s="1"/>
  <c r="V4" i="8" l="1" a="1"/>
  <c r="V4" i="8" s="1"/>
  <c r="W4" i="8" a="1"/>
  <c r="W4" i="8" s="1"/>
  <c r="J7" i="7" a="1"/>
  <c r="J7" i="7" s="1"/>
  <c r="D7" i="7" s="1" a="1"/>
  <c r="D7" i="7" s="1"/>
  <c r="BG10" i="11" a="1"/>
  <c r="BG10" i="11" s="1"/>
  <c r="BD10" i="11" a="1"/>
  <c r="BD10" i="11" s="1"/>
  <c r="BL10" i="11" a="1"/>
  <c r="BL10" i="11" s="1"/>
  <c r="AY10" i="11" a="1"/>
  <c r="AY10" i="11" s="1"/>
  <c r="AQ10" i="11" a="1"/>
  <c r="AQ10" i="11" s="1"/>
  <c r="AV10" i="11" a="1"/>
  <c r="AV10" i="11" s="1"/>
  <c r="AI10" i="11" l="1" a="1"/>
  <c r="AI10" i="11" s="1"/>
  <c r="AN10" i="11" a="1"/>
  <c r="AN10" i="11" s="1"/>
  <c r="AA10" i="11" a="1"/>
  <c r="AA10" i="11" s="1"/>
  <c r="AF10" i="11" l="1" a="1"/>
  <c r="AF1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14" authorId="0" shapeId="0" xr:uid="{F502EF3F-C7EA-4ACD-80A0-A855D05F8F63}">
      <text>
        <r>
          <rPr>
            <sz val="9"/>
            <color indexed="81"/>
            <rFont val="Tahoma"/>
            <family val="2"/>
          </rPr>
          <t xml:space="preserve">Usually Your First Name
</t>
        </r>
      </text>
    </comment>
    <comment ref="E15" authorId="0" shapeId="0" xr:uid="{5825637C-D94C-4F0A-B66D-5685F6BBACC3}">
      <text>
        <r>
          <rPr>
            <sz val="9"/>
            <color indexed="81"/>
            <rFont val="Tahoma"/>
            <family val="2"/>
          </rPr>
          <t>Usually Spouse / Partner First Name when applicable</t>
        </r>
      </text>
    </comment>
    <comment ref="E16" authorId="0" shapeId="0" xr:uid="{C325E1B5-E910-4B63-A053-2540768B2EB1}">
      <text>
        <r>
          <rPr>
            <sz val="9"/>
            <color indexed="81"/>
            <rFont val="Tahoma"/>
            <family val="2"/>
          </rPr>
          <t xml:space="preserve">Usually Joint ownership when applicable (e.g. Tony &amp; Pepper Stark)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<sst xmlns="http://schemas.openxmlformats.org/spreadsheetml/2006/main" count="247" uniqueCount="128">
  <si>
    <t>Value</t>
  </si>
  <si>
    <t>Ownership</t>
  </si>
  <si>
    <t>Custodian/Location</t>
  </si>
  <si>
    <t>Retirement</t>
  </si>
  <si>
    <t>Category</t>
  </si>
  <si>
    <t>Charitable Giving</t>
  </si>
  <si>
    <t>Kid's Accounts</t>
  </si>
  <si>
    <t>Real Estate</t>
  </si>
  <si>
    <t>General Investment</t>
  </si>
  <si>
    <t>Personal Items</t>
  </si>
  <si>
    <t>Business Ownership</t>
  </si>
  <si>
    <t>Debt</t>
  </si>
  <si>
    <t>Assets</t>
  </si>
  <si>
    <t>Liabilities</t>
  </si>
  <si>
    <t>Y</t>
  </si>
  <si>
    <t>N</t>
  </si>
  <si>
    <t>Category_Sum</t>
  </si>
  <si>
    <t>Last Name</t>
  </si>
  <si>
    <t>The Assets &amp; Categories</t>
  </si>
  <si>
    <t>Your First Name</t>
  </si>
  <si>
    <t>Partner/Spouse First Name</t>
  </si>
  <si>
    <t>The People</t>
  </si>
  <si>
    <t>Possible Owners</t>
  </si>
  <si>
    <t>Asset Categories</t>
  </si>
  <si>
    <t>Debt - Mortgages</t>
  </si>
  <si>
    <t>Debt - General</t>
  </si>
  <si>
    <t>Other</t>
  </si>
  <si>
    <t>Cash</t>
  </si>
  <si>
    <t>Asset Name or Type</t>
  </si>
  <si>
    <t>Asset Type</t>
  </si>
  <si>
    <t>HOW TO READ THIS CHART:
This chart consolidates all of your assets into the categories that you picked in the SETUP page.  Theses groupings should be broad enough that all your assets can fit within 9 categories.
Typical Examples are:
"Retirement" for 401(k)s, IRAs, and Roth
"General Investment" for private equity, direct investments, or non-retirement brokerage accounts
"Real Estate" for your primary residence and secondary investment real estate properties.
Use this chart to get an overall feel for your assets before factoring in debt.
Questions to ask yourself:
"How do I feel about this amount?"
"Is my biggest asset my home?"
"Are most of my savings inside retirement accounts?"</t>
  </si>
  <si>
    <t>HOW TO READ THIS CHART:
This chart consolidates all of your debt into the three categories that you picked in the SETUP page.  This tool allows up to 3 groups.  I prefer to use these three:
1. Debt - Mortgages
2. Debt - General
3. Debt - High Interest
These groupings allow you to see the difference between debt to be address immediately (High Interest) vs mortgages and general debt.
The pie slices are sized relative to your assets to give you a relative understanding of your debt in comparison to your assets.</t>
  </si>
  <si>
    <t>HOW TO READ THIS CHART:
This chart shows all your assets and debts combined and sorted by owner as you listed in the SETUP page. It allows you to see how much of your wealth is structured in each asset type. 
This becomes a wonderful tool for estate planning and beneficiary management. Things to consider or do:
1. Review each asset or account to ensure you have designated beneficiaries where possible and created the legal documentation for wealth transfer when beneficiaries  designations are not possible. For exemple, your family business may need success documents and a buy/sell agreement instead of beneficiary forms.
2. Review your overall wealth owned by you (and spouse if applicable) to ensure you will not have an estate tax concern.
3. Review the tax treatment of various accounts upon your passing to determine if selling securities or doing Roth conversions would be beneficial for your beneficiaries.</t>
  </si>
  <si>
    <t>HOW TO READ THIS CHART:
This chart organizes your assets based on the account types you have designated in the SETUP page.  This chart may get  hard to read if you have a lot of different account types.  For simpler net worth situations, it can be extrememly helpful to know all the account types you have.  Use this in reviewing assets and beneficiaries.</t>
  </si>
  <si>
    <t>Asset Locations</t>
  </si>
  <si>
    <t>Net Assets</t>
  </si>
  <si>
    <t>HOW TO READ THIS CHART:
This chart shows all your assets and debts combined and sorted by Location or Custodian. This can be particularly helpful for several reasons:
1. It can help you see if you have an unecessarily complicated dispersion of assets.
2. It can help your loved ones know where to find assets in the case of an emergency or estate planning situation.
3. It can help remind you of your assets and accounts.</t>
  </si>
  <si>
    <t>Possible Custodian Location</t>
  </si>
  <si>
    <t>You may have up to 9 asset categories and 3 debt categories.</t>
  </si>
  <si>
    <t>List all the people, trusts, or entities that may be considered an "owner" of assets or debts. 
For example: "Bob", "Susan", "The Smith Family Trust."</t>
  </si>
  <si>
    <t>List all the places you have money, assets, or debt.</t>
  </si>
  <si>
    <t>List all the categories of assets or debts you want as an option for groupings.</t>
  </si>
  <si>
    <t>Mark "Y" or "N" for whether you want this category to sum up to your total net worth.</t>
  </si>
  <si>
    <t>Optional Note</t>
  </si>
  <si>
    <t>Net Worth</t>
  </si>
  <si>
    <t>&lt;&lt;Use this button to expand for more rows</t>
  </si>
  <si>
    <t>Start with this page. Read the instructions in white. Then fill out or edit the boxes in this blue color.</t>
  </si>
  <si>
    <t>Categories
can be changed</t>
  </si>
  <si>
    <t>Website to Access</t>
  </si>
  <si>
    <t>Special Instructions</t>
  </si>
  <si>
    <t>Life Insurance</t>
  </si>
  <si>
    <t>Life Insurance Death Benefit</t>
  </si>
  <si>
    <t>*Cash Value</t>
  </si>
  <si>
    <t>Chart Dropdown Options</t>
  </si>
  <si>
    <t>Assets by Category</t>
  </si>
  <si>
    <t>Assets by Owner</t>
  </si>
  <si>
    <t>Assets by Type/Account</t>
  </si>
  <si>
    <t>Debts by Category</t>
  </si>
  <si>
    <t>Leave Blank</t>
  </si>
  <si>
    <t>Debt - High Interest (&gt;10%)</t>
  </si>
  <si>
    <t>e.g.: Bank name</t>
  </si>
  <si>
    <t>e.g.: Brokerage Firm name</t>
  </si>
  <si>
    <t>e.g.: Physical Asset</t>
  </si>
  <si>
    <t>e.g.: Partnership or LLC</t>
  </si>
  <si>
    <t>e.g.: Direct Investment</t>
  </si>
  <si>
    <t>e.g.: Nationwide</t>
  </si>
  <si>
    <t>e.g.: Your First Name</t>
  </si>
  <si>
    <t>e.g.: Partner Name</t>
  </si>
  <si>
    <t>e.g.: Name &amp; Name Joint</t>
  </si>
  <si>
    <t>e.g.: Family Trust</t>
  </si>
  <si>
    <t>e.g.: ABC Business, LLC</t>
  </si>
  <si>
    <t>Life Insurance Death Benefits</t>
  </si>
  <si>
    <t>Details</t>
  </si>
  <si>
    <t>For Detail Section</t>
  </si>
  <si>
    <t>Show Details</t>
  </si>
  <si>
    <t>For Category Choice</t>
  </si>
  <si>
    <t>Asset_Chart_Labels</t>
  </si>
  <si>
    <t>Asset_Chart_Data</t>
  </si>
  <si>
    <t>Debt_Chart_Labels</t>
  </si>
  <si>
    <t>Debt-Chart_Data</t>
  </si>
  <si>
    <t>Category_Chart_Labels</t>
  </si>
  <si>
    <t>Category_Chart_Data</t>
  </si>
  <si>
    <t>Sorted Chart Data</t>
  </si>
  <si>
    <t>Chart Instructions</t>
  </si>
  <si>
    <t>Ownership_Chart_Labels</t>
  </si>
  <si>
    <t>Ownership_Chart_Data</t>
  </si>
  <si>
    <t>'Other' Value for Net Worth Statement</t>
  </si>
  <si>
    <t>Asset_Location_Chart_Labels</t>
  </si>
  <si>
    <t>Asset_Location_Chart_Data</t>
  </si>
  <si>
    <t>This Net Worth Summary is not a statement of assets. It is a sum of assets and liabilities you choose to include. You should reference your official statements provided by the custodians of your assets for up to date asset values and official books and records. This Net Worth Summary does not constitute advice. You should consult with an advisor for specific asset and debt questions. We strongly recommend that you regularly review your assets and liabilities and make adjustments to this summary over time as needed based on changes in your situation or Net Worth.</t>
  </si>
  <si>
    <t>Assets and Liabilities By Location</t>
  </si>
  <si>
    <t>Partner/Spouse First Name (If Applicable)</t>
  </si>
  <si>
    <t>Your First Name Only</t>
  </si>
  <si>
    <t>Your Last Name Only</t>
  </si>
  <si>
    <t>Do not Delete icon below</t>
  </si>
  <si>
    <t xml:space="preserve"> </t>
  </si>
  <si>
    <t>Asset Categories without any entry</t>
  </si>
  <si>
    <t>Asset Categories not selected for NW Statement</t>
  </si>
  <si>
    <t>For NW Reporting of Asset Categories</t>
  </si>
  <si>
    <t>For NW Reporting of Liability Categories</t>
  </si>
  <si>
    <t>For NW Reporting of Asset Categories to account for Life Insurance</t>
  </si>
  <si>
    <t>Liability Categories not selected for NW Statement</t>
  </si>
  <si>
    <t>Liability Categories without any entry</t>
  </si>
  <si>
    <t>Advisory services provided by Capita Financial Network, LLC, Draper, UT 84020. Capita Financial Network is an SEC registered investment adviser. Registration with the SEC does not imply certain training or skill.</t>
  </si>
  <si>
    <t>401(k)</t>
  </si>
  <si>
    <t>After-Tax Brokerage</t>
  </si>
  <si>
    <t>Bank/Credit Union Accounts</t>
  </si>
  <si>
    <t>College Savings</t>
  </si>
  <si>
    <t>Custodial Accounts</t>
  </si>
  <si>
    <t>Debt - General/Other Debt</t>
  </si>
  <si>
    <t>Debt - High Interest</t>
  </si>
  <si>
    <t>Debt - Mortgage</t>
  </si>
  <si>
    <t>Debt - Vehicle</t>
  </si>
  <si>
    <t>Digital Asset</t>
  </si>
  <si>
    <t>Donor Advised Fund</t>
  </si>
  <si>
    <t>LP or Direct Investment</t>
  </si>
  <si>
    <t>Other Physical Assets</t>
  </si>
  <si>
    <t>Other Real Estate</t>
  </si>
  <si>
    <t>Primary Residence</t>
  </si>
  <si>
    <t>Private Equity Funds</t>
  </si>
  <si>
    <t>Roth IRA</t>
  </si>
  <si>
    <t>Self-Employed Business</t>
  </si>
  <si>
    <t>Traditional IRA</t>
  </si>
  <si>
    <t>Vehicles</t>
  </si>
  <si>
    <t>Whole Life Policy</t>
  </si>
  <si>
    <t>Term</t>
  </si>
  <si>
    <t>Examples</t>
  </si>
  <si>
    <t>Value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</si>
</sst>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_(&quot;$&quot;* \(#,##0.00\);_(&quot;$&quot;* &quot;-&quot;??_);_(@_)"/>
    <numFmt numFmtId="164" formatCode="_(&quot;$&quot;* #,##0_);_(&quot;$&quot;* \(#,##0\);_(&quot;$&quot;* &quot;-&quot;??_);_(@_)"/>
  </numFmts>
  <fonts count="48">
    <font>
      <sz val="9"/>
      <color theme="1"/>
      <name val="Trebuchet MS"/>
      <family val="2"/>
      <scheme val="minor"/>
    </font>
    <font>
      <sz val="26"/>
      <color theme="3"/>
      <name val="Trebuchet MS"/>
      <family val="2"/>
      <scheme val="major"/>
    </font>
    <font>
      <sz val="14"/>
      <color theme="3"/>
      <name val="Trebuchet MS"/>
      <family val="2"/>
      <scheme val="major"/>
    </font>
    <font>
      <sz val="11"/>
      <color theme="3"/>
      <name val="Trebuchet MS"/>
      <family val="2"/>
      <scheme val="major"/>
    </font>
    <font>
      <sz val="24"/>
      <color theme="3"/>
      <name val="Trebuchet MS"/>
      <family val="2"/>
      <scheme val="major"/>
    </font>
    <font>
      <sz val="9"/>
      <color theme="1"/>
      <name val="Trebuchet MS"/>
      <family val="2"/>
      <scheme val="minor"/>
    </font>
    <font>
      <sz val="12"/>
      <color theme="7" tint="-0.24994659260841701"/>
      <name val="Trebuchet MS"/>
      <family val="2"/>
      <scheme val="major"/>
    </font>
    <font>
      <sz val="12"/>
      <color theme="7" tint="-0.24994659260841701"/>
      <name val="Trebuchet MS"/>
      <family val="2"/>
      <scheme val="minor"/>
    </font>
    <font>
      <b/>
      <sz val="9"/>
      <color theme="1"/>
      <name val="Trebuchet MS"/>
      <family val="2"/>
      <scheme val="minor"/>
    </font>
    <font>
      <b/>
      <u/>
      <sz val="12"/>
      <color theme="1"/>
      <name val="Trebuchet MS"/>
      <family val="2"/>
      <scheme val="minor"/>
    </font>
    <font>
      <sz val="12"/>
      <color theme="1"/>
      <name val="Trebuchet MS"/>
      <family val="2"/>
      <scheme val="minor"/>
    </font>
    <font>
      <sz val="9"/>
      <color rgb="FFD9410A"/>
      <name val="Trebuchet MS"/>
      <family val="2"/>
      <scheme val="minor"/>
    </font>
    <font>
      <sz val="9"/>
      <color rgb="FF0238A7"/>
      <name val="Trebuchet MS"/>
      <family val="2"/>
      <scheme val="minor"/>
    </font>
    <font>
      <b/>
      <sz val="20"/>
      <color rgb="FFD9410A"/>
      <name val="Trebuchet MS"/>
      <family val="2"/>
      <scheme val="minor"/>
    </font>
    <font>
      <sz val="8"/>
      <name val="Trebuchet MS"/>
      <family val="2"/>
      <scheme val="minor"/>
    </font>
    <font>
      <sz val="9"/>
      <color theme="0"/>
      <name val="Trebuchet MS"/>
      <family val="2"/>
      <scheme val="minor"/>
    </font>
    <font>
      <sz val="24"/>
      <color theme="1"/>
      <name val="Trebuchet MS"/>
      <family val="2"/>
      <scheme val="minor"/>
    </font>
    <font>
      <b/>
      <u/>
      <sz val="12"/>
      <color rgb="FFC00000"/>
      <name val="Trebuchet MS"/>
      <family val="2"/>
      <scheme val="minor"/>
    </font>
    <font>
      <sz val="9"/>
      <color rgb="FFC00000"/>
      <name val="Trebuchet MS"/>
      <family val="2"/>
      <scheme val="minor"/>
    </font>
    <font>
      <sz val="10"/>
      <color rgb="FFC00000"/>
      <name val="Trebuchet MS"/>
      <family val="2"/>
      <scheme val="minor"/>
    </font>
    <font>
      <sz val="9"/>
      <color theme="4"/>
      <name val="Trebuchet MS"/>
      <family val="2"/>
      <scheme val="minor"/>
    </font>
    <font>
      <sz val="16"/>
      <color rgb="FF0238A7"/>
      <name val="Trebuchet MS"/>
      <family val="2"/>
      <scheme val="minor"/>
    </font>
    <font>
      <sz val="16"/>
      <color rgb="FFD9410A"/>
      <name val="Trebuchet MS"/>
      <family val="2"/>
      <scheme val="minor"/>
    </font>
    <font>
      <sz val="9"/>
      <color rgb="FFFF0000"/>
      <name val="Trebuchet MS"/>
      <family val="2"/>
      <scheme val="minor"/>
    </font>
    <font>
      <b/>
      <sz val="12"/>
      <color rgb="FFD9410A"/>
      <name val="Trebuchet MS"/>
      <family val="2"/>
      <scheme val="minor"/>
    </font>
    <font>
      <b/>
      <sz val="22"/>
      <color rgb="FF0273EA"/>
      <name val="Trebuchet MS"/>
      <family val="2"/>
      <scheme val="minor"/>
    </font>
    <font>
      <sz val="9"/>
      <color rgb="FF0273EA"/>
      <name val="Trebuchet MS"/>
      <family val="2"/>
      <scheme val="minor"/>
    </font>
    <font>
      <b/>
      <sz val="20"/>
      <color rgb="FF0273EA"/>
      <name val="Trebuchet MS"/>
      <family val="2"/>
      <scheme val="minor"/>
    </font>
    <font>
      <b/>
      <u/>
      <sz val="12"/>
      <color rgb="FF0273EA"/>
      <name val="Trebuchet MS"/>
      <family val="2"/>
      <scheme val="minor"/>
    </font>
    <font>
      <sz val="10"/>
      <color theme="1"/>
      <name val="Trebuchet MS"/>
      <family val="2"/>
      <scheme val="minor"/>
    </font>
    <font>
      <b/>
      <sz val="36"/>
      <color rgb="FF0273EA"/>
      <name val="Trebuchet MS"/>
      <family val="2"/>
      <scheme val="minor"/>
    </font>
    <font>
      <sz val="24"/>
      <color rgb="FF0273EA"/>
      <name val="Trebuchet MS"/>
      <family val="2"/>
      <scheme val="minor"/>
    </font>
    <font>
      <sz val="24"/>
      <color rgb="FF0238A7"/>
      <name val="Trebuchet MS"/>
      <family val="2"/>
      <scheme val="minor"/>
    </font>
    <font>
      <b/>
      <sz val="12"/>
      <color rgb="FF0273EA"/>
      <name val="Trebuchet MS"/>
      <family val="2"/>
      <scheme val="minor"/>
    </font>
    <font>
      <b/>
      <sz val="16"/>
      <color rgb="FF0238A7"/>
      <name val="Trebuchet MS"/>
      <family val="2"/>
      <scheme val="minor"/>
    </font>
    <font>
      <sz val="9"/>
      <color theme="0" tint="-0.34998626667073579"/>
      <name val="Trebuchet MS"/>
      <family val="2"/>
      <scheme val="minor"/>
    </font>
    <font>
      <sz val="10"/>
      <color rgb="FF0238A7"/>
      <name val="Trebuchet MS"/>
      <family val="2"/>
      <scheme val="major"/>
    </font>
    <font>
      <sz val="16"/>
      <color rgb="FF7030A0"/>
      <name val="Trebuchet MS"/>
      <family val="2"/>
      <scheme val="minor"/>
    </font>
    <font>
      <sz val="15"/>
      <color rgb="FF7030A0"/>
      <name val="Trebuchet MS"/>
      <family val="2"/>
      <scheme val="minor"/>
    </font>
    <font>
      <b/>
      <sz val="20"/>
      <color rgb="FF7030A0"/>
      <name val="Trebuchet MS"/>
      <family val="2"/>
      <scheme val="minor"/>
    </font>
    <font>
      <sz val="7"/>
      <color theme="1"/>
      <name val="Trebuchet MS"/>
      <family val="2"/>
      <scheme val="minor"/>
    </font>
    <font>
      <sz val="9"/>
      <color theme="2" tint="-0.249977111117893"/>
      <name val="Trebuchet MS"/>
      <family val="2"/>
      <scheme val="minor"/>
    </font>
    <font>
      <b/>
      <sz val="14"/>
      <color rgb="FF0238A7"/>
      <name val="Trebuchet MS"/>
      <family val="2"/>
      <scheme val="minor"/>
    </font>
    <font>
      <sz val="14"/>
      <color theme="1"/>
      <name val="Trebuchet MS"/>
      <family val="2"/>
      <scheme val="minor"/>
    </font>
    <font>
      <sz val="16"/>
      <color theme="1"/>
      <name val="Trebuchet MS"/>
      <family val="2"/>
      <scheme val="minor"/>
    </font>
    <font>
      <sz val="9"/>
      <color theme="0" tint="-0.249977111117893"/>
      <name val="Trebuchet MS"/>
      <family val="2"/>
      <scheme val="minor"/>
    </font>
    <font>
      <sz val="9"/>
      <color indexed="81"/>
      <name val="Tahoma"/>
      <family val="2"/>
    </font>
    <font>
      <sz val="14"/>
      <color theme="2" tint="-0.249977111117893"/>
      <name val="Trebuchet MS"/>
      <family val="2"/>
      <scheme val="minor"/>
    </font>
  </fonts>
  <fills count="9">
    <fill>
      <patternFill patternType="none"/>
    </fill>
    <fill>
      <patternFill patternType="gray125"/>
    </fill>
    <fill>
      <patternFill patternType="solid">
        <fgColor theme="7" tint="0.79998168889431442"/>
        <bgColor theme="7" tint="0.79998168889431442"/>
      </patternFill>
    </fill>
    <fill>
      <patternFill patternType="solid">
        <fgColor theme="8" tint="0.79998168889431442"/>
        <bgColor indexed="64"/>
      </patternFill>
    </fill>
    <fill>
      <patternFill patternType="solid">
        <fgColor rgb="FF0238A7"/>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39997558519241921"/>
        <bgColor indexed="64"/>
      </patternFill>
    </fill>
    <fill>
      <patternFill patternType="solid">
        <fgColor theme="0"/>
        <bgColor theme="7" tint="0.79998168889431442"/>
      </patternFill>
    </fill>
  </fills>
  <borders count="5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D9410A"/>
      </left>
      <right style="thin">
        <color rgb="FFD9410A"/>
      </right>
      <top style="thin">
        <color rgb="FFD9410A"/>
      </top>
      <bottom style="thin">
        <color rgb="FFD9410A"/>
      </bottom>
      <diagonal/>
    </border>
    <border>
      <left style="thin">
        <color rgb="FF0238A7"/>
      </left>
      <right style="thin">
        <color rgb="FF0238A7"/>
      </right>
      <top style="thin">
        <color rgb="FF0238A7"/>
      </top>
      <bottom style="thin">
        <color rgb="FF0238A7"/>
      </bottom>
      <diagonal/>
    </border>
    <border>
      <left style="thin">
        <color rgb="FFD9410A"/>
      </left>
      <right/>
      <top/>
      <bottom style="thin">
        <color rgb="FFD9410A"/>
      </bottom>
      <diagonal/>
    </border>
    <border>
      <left/>
      <right style="thin">
        <color rgb="FFD9410A"/>
      </right>
      <top/>
      <bottom style="thin">
        <color rgb="FFD9410A"/>
      </bottom>
      <diagonal/>
    </border>
    <border>
      <left style="thin">
        <color rgb="FFD9410A"/>
      </left>
      <right/>
      <top style="thin">
        <color rgb="FFD9410A"/>
      </top>
      <bottom style="thin">
        <color rgb="FFD9410A"/>
      </bottom>
      <diagonal/>
    </border>
    <border>
      <left/>
      <right style="thin">
        <color rgb="FFD9410A"/>
      </right>
      <top style="thin">
        <color rgb="FFD9410A"/>
      </top>
      <bottom style="thin">
        <color rgb="FFD9410A"/>
      </bottom>
      <diagonal/>
    </border>
    <border>
      <left style="thin">
        <color rgb="FF0238A7"/>
      </left>
      <right style="thin">
        <color rgb="FF0238A7"/>
      </right>
      <top style="thin">
        <color rgb="FF0238A7"/>
      </top>
      <bottom/>
      <diagonal/>
    </border>
    <border>
      <left style="thin">
        <color rgb="FF0273EA"/>
      </left>
      <right style="thin">
        <color rgb="FF0273EA"/>
      </right>
      <top style="thin">
        <color rgb="FF0273EA"/>
      </top>
      <bottom style="thin">
        <color rgb="FF0273EA"/>
      </bottom>
      <diagonal/>
    </border>
    <border>
      <left style="thin">
        <color rgb="FF0273EA"/>
      </left>
      <right style="thin">
        <color rgb="FF0273EA"/>
      </right>
      <top style="thin">
        <color rgb="FF0273EA"/>
      </top>
      <bottom/>
      <diagonal/>
    </border>
    <border>
      <left style="thin">
        <color rgb="FF0273EA"/>
      </left>
      <right style="thin">
        <color rgb="FF0273EA"/>
      </right>
      <top/>
      <bottom/>
      <diagonal/>
    </border>
    <border>
      <left style="thin">
        <color rgb="FF0273EA"/>
      </left>
      <right style="thin">
        <color rgb="FF0273EA"/>
      </right>
      <top/>
      <bottom style="thin">
        <color rgb="FF0273EA"/>
      </bottom>
      <diagonal/>
    </border>
    <border>
      <left/>
      <right/>
      <top/>
      <bottom style="thin">
        <color rgb="FF0273EA"/>
      </bottom>
      <diagonal/>
    </border>
    <border>
      <left style="thin">
        <color rgb="FFD9410A"/>
      </left>
      <right style="thin">
        <color rgb="FFD9410A"/>
      </right>
      <top style="thin">
        <color rgb="FFD9410A"/>
      </top>
      <bottom/>
      <diagonal/>
    </border>
    <border>
      <left style="thin">
        <color rgb="FFD9410A"/>
      </left>
      <right style="thin">
        <color rgb="FFD9410A"/>
      </right>
      <top/>
      <bottom/>
      <diagonal/>
    </border>
    <border>
      <left style="thin">
        <color rgb="FFD9410A"/>
      </left>
      <right style="thin">
        <color rgb="FFD9410A"/>
      </right>
      <top/>
      <bottom style="thin">
        <color rgb="FFD9410A"/>
      </bottom>
      <diagonal/>
    </border>
    <border>
      <left style="thin">
        <color rgb="FF0238A7"/>
      </left>
      <right/>
      <top style="thin">
        <color rgb="FF0238A7"/>
      </top>
      <bottom style="thin">
        <color rgb="FF0238A7"/>
      </bottom>
      <diagonal/>
    </border>
    <border>
      <left/>
      <right/>
      <top style="thin">
        <color rgb="FF0238A7"/>
      </top>
      <bottom style="thin">
        <color rgb="FF0238A7"/>
      </bottom>
      <diagonal/>
    </border>
    <border>
      <left/>
      <right style="thin">
        <color rgb="FF0238A7"/>
      </right>
      <top style="thin">
        <color rgb="FF0238A7"/>
      </top>
      <bottom style="thin">
        <color rgb="FF0238A7"/>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top style="thin">
        <color rgb="FF0238A7"/>
      </top>
      <bottom/>
      <diagonal/>
    </border>
    <border>
      <left/>
      <right style="thin">
        <color rgb="FF0238A7"/>
      </right>
      <top/>
      <bottom/>
      <diagonal/>
    </border>
    <border>
      <left/>
      <right style="thin">
        <color rgb="FF0238A7"/>
      </right>
      <top/>
      <bottom style="thin">
        <color rgb="FF0238A7"/>
      </bottom>
      <diagonal/>
    </border>
    <border>
      <left style="thin">
        <color rgb="FF0238A7"/>
      </left>
      <right style="thin">
        <color rgb="FF0238A7"/>
      </right>
      <top/>
      <bottom/>
      <diagonal/>
    </border>
    <border>
      <left style="thin">
        <color rgb="FF0238A7"/>
      </left>
      <right style="thin">
        <color rgb="FF0238A7"/>
      </right>
      <top/>
      <bottom style="thin">
        <color rgb="FFD9410A"/>
      </bottom>
      <diagonal/>
    </border>
    <border>
      <left style="thin">
        <color rgb="FF0238A7"/>
      </left>
      <right style="thin">
        <color rgb="FF0238A7"/>
      </right>
      <top style="thin">
        <color rgb="FF0238A7"/>
      </top>
      <bottom style="thin">
        <color rgb="FFD9410A"/>
      </bottom>
      <diagonal/>
    </border>
    <border>
      <left style="thin">
        <color rgb="FF0238A7"/>
      </left>
      <right/>
      <top/>
      <bottom style="thin">
        <color rgb="FF0238A7"/>
      </bottom>
      <diagonal/>
    </border>
    <border>
      <left/>
      <right style="medium">
        <color rgb="FF0238A7"/>
      </right>
      <top/>
      <bottom style="thin">
        <color rgb="FF0238A7"/>
      </bottom>
      <diagonal/>
    </border>
    <border>
      <left/>
      <right style="medium">
        <color rgb="FF0238A7"/>
      </right>
      <top/>
      <bottom/>
      <diagonal/>
    </border>
    <border>
      <left style="medium">
        <color rgb="FF0238A7"/>
      </left>
      <right style="medium">
        <color rgb="FF0238A7"/>
      </right>
      <top style="medium">
        <color rgb="FF0238A7"/>
      </top>
      <bottom style="medium">
        <color rgb="FF0238A7"/>
      </bottom>
      <diagonal/>
    </border>
    <border>
      <left/>
      <right style="medium">
        <color rgb="FF0238A7"/>
      </right>
      <top style="medium">
        <color rgb="FF0238A7"/>
      </top>
      <bottom style="medium">
        <color rgb="FF0238A7"/>
      </bottom>
      <diagonal/>
    </border>
    <border>
      <left style="thin">
        <color rgb="FF0238A7"/>
      </left>
      <right style="thin">
        <color rgb="FF0238A7"/>
      </right>
      <top/>
      <bottom style="thin">
        <color rgb="FF0238A7"/>
      </bottom>
      <diagonal/>
    </border>
    <border>
      <left style="medium">
        <color rgb="FF0238A7"/>
      </left>
      <right style="thin">
        <color rgb="FF0238A7"/>
      </right>
      <top style="thin">
        <color rgb="FF0238A7"/>
      </top>
      <bottom style="medium">
        <color rgb="FF0238A7"/>
      </bottom>
      <diagonal/>
    </border>
    <border>
      <left style="thin">
        <color rgb="FF0238A7"/>
      </left>
      <right style="thin">
        <color rgb="FF0238A7"/>
      </right>
      <top style="thin">
        <color rgb="FF0238A7"/>
      </top>
      <bottom style="medium">
        <color rgb="FF0238A7"/>
      </bottom>
      <diagonal/>
    </border>
    <border>
      <left style="thin">
        <color rgb="FF0238A7"/>
      </left>
      <right style="medium">
        <color rgb="FF0238A7"/>
      </right>
      <top style="thin">
        <color rgb="FF0238A7"/>
      </top>
      <bottom style="medium">
        <color rgb="FF0238A7"/>
      </bottom>
      <diagonal/>
    </border>
    <border>
      <left/>
      <right style="medium">
        <color rgb="FF0238A7"/>
      </right>
      <top style="medium">
        <color rgb="FF0238A7"/>
      </top>
      <bottom style="thin">
        <color rgb="FF0238A7"/>
      </bottom>
      <diagonal/>
    </border>
    <border>
      <left style="medium">
        <color rgb="FF0238A7"/>
      </left>
      <right style="medium">
        <color rgb="FF0238A7"/>
      </right>
      <top style="medium">
        <color rgb="FF0238A7"/>
      </top>
      <bottom style="thin">
        <color rgb="FF0238A7"/>
      </bottom>
      <diagonal/>
    </border>
    <border>
      <left style="thin">
        <color rgb="FF7030A0"/>
      </left>
      <right/>
      <top style="thin">
        <color rgb="FF7030A0"/>
      </top>
      <bottom/>
      <diagonal/>
    </border>
    <border>
      <left/>
      <right style="thin">
        <color rgb="FF7030A0"/>
      </right>
      <top style="thin">
        <color rgb="FF7030A0"/>
      </top>
      <bottom/>
      <diagonal/>
    </border>
    <border>
      <left style="thin">
        <color rgb="FF7030A0"/>
      </left>
      <right/>
      <top/>
      <bottom style="thin">
        <color rgb="FF7030A0"/>
      </bottom>
      <diagonal/>
    </border>
    <border>
      <left/>
      <right style="thin">
        <color rgb="FF7030A0"/>
      </right>
      <top/>
      <bottom style="thin">
        <color rgb="FF7030A0"/>
      </bottom>
      <diagonal/>
    </border>
    <border>
      <left/>
      <right/>
      <top style="thin">
        <color rgb="FF0238A7"/>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rgb="FF0238A7"/>
      </bottom>
      <diagonal/>
    </border>
    <border>
      <left/>
      <right/>
      <top/>
      <bottom style="thin">
        <color rgb="FF0238A7"/>
      </bottom>
      <diagonal/>
    </border>
    <border>
      <left style="thin">
        <color rgb="FF0238A7"/>
      </left>
      <right/>
      <top style="thin">
        <color rgb="FF0238A7"/>
      </top>
      <bottom/>
      <diagonal/>
    </border>
  </borders>
  <cellStyleXfs count="8">
    <xf numFmtId="0" fontId="0" fillId="2" borderId="0"/>
    <xf numFmtId="0" fontId="4" fillId="0" borderId="0" applyNumberFormat="0" applyFill="0" applyBorder="0" applyAlignment="0" applyProtection="0"/>
    <xf numFmtId="0" fontId="2" fillId="0" borderId="0" applyNumberFormat="0" applyFill="0" applyBorder="0" applyProtection="0">
      <alignment horizontal="left" indent="2"/>
    </xf>
    <xf numFmtId="0" fontId="3" fillId="0" borderId="0" applyNumberFormat="0" applyFill="0" applyBorder="0" applyAlignment="0" applyProtection="0"/>
    <xf numFmtId="0" fontId="1" fillId="0" borderId="0" applyNumberFormat="0" applyFill="0" applyBorder="0" applyAlignment="0" applyProtection="0"/>
    <xf numFmtId="0" fontId="6" fillId="2" borderId="0" applyNumberFormat="0" applyFill="0" applyBorder="0" applyAlignment="0" applyProtection="0"/>
    <xf numFmtId="0" fontId="7" fillId="2" borderId="0" applyNumberFormat="0" applyFill="0" applyBorder="0" applyAlignment="0" applyProtection="0"/>
    <xf numFmtId="44" fontId="5" fillId="0" borderId="0" applyFont="0" applyFill="0" applyBorder="0" applyAlignment="0" applyProtection="0"/>
  </cellStyleXfs>
  <cellXfs count="171">
    <xf numFmtId="0" fontId="0" fillId="2" borderId="0" xfId="0"/>
    <xf numFmtId="0" fontId="0" fillId="0" borderId="0" xfId="0" applyFill="1"/>
    <xf numFmtId="44" fontId="0" fillId="0" borderId="0" xfId="7" applyFont="1" applyFill="1"/>
    <xf numFmtId="164" fontId="0" fillId="0" borderId="0" xfId="0" applyNumberFormat="1" applyFill="1"/>
    <xf numFmtId="0" fontId="8" fillId="0" borderId="0" xfId="0" applyFont="1" applyFill="1"/>
    <xf numFmtId="44" fontId="8" fillId="0" borderId="0" xfId="7" applyFont="1" applyFill="1"/>
    <xf numFmtId="0" fontId="0" fillId="0" borderId="4" xfId="0" applyFill="1" applyBorder="1"/>
    <xf numFmtId="164" fontId="0" fillId="0" borderId="4" xfId="7" applyNumberFormat="1" applyFont="1" applyFill="1" applyBorder="1"/>
    <xf numFmtId="0" fontId="0" fillId="6" borderId="0" xfId="0" applyFill="1"/>
    <xf numFmtId="0" fontId="26" fillId="6" borderId="0" xfId="0" applyFont="1" applyFill="1"/>
    <xf numFmtId="0" fontId="30" fillId="6" borderId="0" xfId="0" applyFont="1" applyFill="1" applyAlignment="1">
      <alignment vertical="center" wrapText="1"/>
    </xf>
    <xf numFmtId="0" fontId="0" fillId="6" borderId="0" xfId="0" applyFill="1" applyAlignment="1">
      <alignment horizontal="center"/>
    </xf>
    <xf numFmtId="0" fontId="0" fillId="6" borderId="21" xfId="0" applyFill="1" applyBorder="1" applyAlignment="1" applyProtection="1">
      <alignment horizontal="center"/>
      <protection locked="0"/>
    </xf>
    <xf numFmtId="164" fontId="0" fillId="0" borderId="0" xfId="7" applyNumberFormat="1" applyFont="1" applyFill="1" applyBorder="1"/>
    <xf numFmtId="0" fontId="0" fillId="0" borderId="0" xfId="0" quotePrefix="1" applyFill="1"/>
    <xf numFmtId="0" fontId="0" fillId="8" borderId="0" xfId="0" applyFill="1"/>
    <xf numFmtId="0" fontId="43" fillId="6" borderId="0" xfId="0" applyFont="1" applyFill="1"/>
    <xf numFmtId="164" fontId="43" fillId="6" borderId="0" xfId="0" applyNumberFormat="1" applyFont="1" applyFill="1"/>
    <xf numFmtId="0" fontId="31" fillId="6" borderId="0" xfId="0" applyFont="1" applyFill="1" applyAlignment="1">
      <alignment vertical="center"/>
    </xf>
    <xf numFmtId="0" fontId="44" fillId="6" borderId="0" xfId="0" applyFont="1" applyFill="1" applyAlignment="1">
      <alignment horizontal="right"/>
    </xf>
    <xf numFmtId="0" fontId="0" fillId="8" borderId="0" xfId="0" quotePrefix="1" applyFill="1"/>
    <xf numFmtId="164" fontId="8" fillId="0" borderId="0" xfId="7" applyNumberFormat="1" applyFont="1" applyFill="1"/>
    <xf numFmtId="164" fontId="0" fillId="0" borderId="4" xfId="0" applyNumberFormat="1" applyFill="1" applyBorder="1"/>
    <xf numFmtId="164" fontId="0" fillId="0" borderId="0" xfId="7" applyNumberFormat="1" applyFont="1" applyFill="1"/>
    <xf numFmtId="164" fontId="0" fillId="0" borderId="0" xfId="0" quotePrefix="1" applyNumberFormat="1" applyFill="1"/>
    <xf numFmtId="0" fontId="0" fillId="3" borderId="29" xfId="0" applyFill="1" applyBorder="1" applyAlignment="1" applyProtection="1">
      <alignment horizontal="center"/>
      <protection locked="0"/>
    </xf>
    <xf numFmtId="0" fontId="12" fillId="3" borderId="47" xfId="0" applyFont="1" applyFill="1" applyBorder="1" applyProtection="1">
      <protection locked="0"/>
    </xf>
    <xf numFmtId="0" fontId="12" fillId="3" borderId="20" xfId="0" applyFont="1" applyFill="1" applyBorder="1" applyProtection="1">
      <protection locked="0"/>
    </xf>
    <xf numFmtId="0" fontId="12" fillId="3" borderId="35" xfId="0" applyFont="1" applyFill="1" applyBorder="1" applyProtection="1">
      <protection locked="0"/>
    </xf>
    <xf numFmtId="0" fontId="0" fillId="3" borderId="35" xfId="0" applyFill="1" applyBorder="1" applyAlignment="1" applyProtection="1">
      <alignment horizontal="center"/>
      <protection locked="0"/>
    </xf>
    <xf numFmtId="0" fontId="12" fillId="3" borderId="4" xfId="0" applyFont="1" applyFill="1" applyBorder="1" applyProtection="1">
      <protection locked="0"/>
    </xf>
    <xf numFmtId="0" fontId="0" fillId="3" borderId="4" xfId="0" applyFill="1" applyBorder="1" applyAlignment="1" applyProtection="1">
      <alignment horizontal="center"/>
      <protection locked="0"/>
    </xf>
    <xf numFmtId="0" fontId="0" fillId="3" borderId="15" xfId="0" applyFill="1" applyBorder="1" applyAlignment="1" applyProtection="1">
      <alignment horizontal="center"/>
      <protection locked="0"/>
    </xf>
    <xf numFmtId="0" fontId="0" fillId="3" borderId="3" xfId="0" applyFill="1" applyBorder="1" applyAlignment="1" applyProtection="1">
      <alignment horizontal="center"/>
      <protection locked="0"/>
    </xf>
    <xf numFmtId="0" fontId="0" fillId="3" borderId="17" xfId="0" applyFill="1" applyBorder="1" applyAlignment="1" applyProtection="1">
      <alignment horizontal="center"/>
      <protection locked="0"/>
    </xf>
    <xf numFmtId="0" fontId="12" fillId="3" borderId="26" xfId="0" applyFont="1" applyFill="1" applyBorder="1" applyProtection="1">
      <protection locked="0"/>
    </xf>
    <xf numFmtId="0" fontId="15" fillId="7" borderId="9" xfId="0" applyFont="1" applyFill="1" applyBorder="1"/>
    <xf numFmtId="0" fontId="15" fillId="7" borderId="21" xfId="0" applyFont="1" applyFill="1" applyBorder="1"/>
    <xf numFmtId="0" fontId="34" fillId="6" borderId="0" xfId="0" applyFont="1" applyFill="1" applyAlignment="1">
      <alignment vertical="center"/>
    </xf>
    <xf numFmtId="0" fontId="32" fillId="6" borderId="0" xfId="0" applyFont="1" applyFill="1"/>
    <xf numFmtId="0" fontId="16" fillId="6" borderId="0" xfId="0" applyFont="1" applyFill="1" applyAlignment="1">
      <alignment horizontal="center"/>
    </xf>
    <xf numFmtId="0" fontId="16" fillId="6" borderId="2" xfId="0" applyFont="1" applyFill="1" applyBorder="1" applyAlignment="1">
      <alignment horizontal="center"/>
    </xf>
    <xf numFmtId="0" fontId="16" fillId="6" borderId="45" xfId="0" applyFont="1" applyFill="1" applyBorder="1" applyAlignment="1">
      <alignment horizontal="center"/>
    </xf>
    <xf numFmtId="0" fontId="0" fillId="0" borderId="1" xfId="0" applyFill="1" applyBorder="1"/>
    <xf numFmtId="0" fontId="45" fillId="3" borderId="46" xfId="0" applyFont="1" applyFill="1" applyBorder="1"/>
    <xf numFmtId="0" fontId="32" fillId="6" borderId="0" xfId="0" applyFont="1" applyFill="1" applyAlignment="1">
      <alignment horizontal="center"/>
    </xf>
    <xf numFmtId="0" fontId="32" fillId="6" borderId="24" xfId="0" applyFont="1" applyFill="1" applyBorder="1" applyAlignment="1">
      <alignment horizontal="center"/>
    </xf>
    <xf numFmtId="0" fontId="0" fillId="6" borderId="0" xfId="0" applyFill="1" applyAlignment="1">
      <alignment horizontal="center" vertical="center" wrapText="1"/>
    </xf>
    <xf numFmtId="0" fontId="0" fillId="6" borderId="32" xfId="0" applyFill="1" applyBorder="1" applyAlignment="1">
      <alignment horizontal="center" vertical="center" wrapText="1"/>
    </xf>
    <xf numFmtId="0" fontId="0" fillId="0" borderId="33" xfId="0" applyFill="1" applyBorder="1" applyAlignment="1">
      <alignment horizontal="center" vertical="center" wrapText="1"/>
    </xf>
    <xf numFmtId="0" fontId="0" fillId="6" borderId="33" xfId="0" applyFill="1" applyBorder="1" applyAlignment="1">
      <alignment horizontal="center" vertical="center" wrapText="1"/>
    </xf>
    <xf numFmtId="0" fontId="0" fillId="0" borderId="34" xfId="0" applyFill="1" applyBorder="1" applyAlignment="1">
      <alignment horizontal="center" vertical="center" wrapText="1"/>
    </xf>
    <xf numFmtId="0" fontId="0" fillId="0" borderId="40" xfId="0" applyFill="1" applyBorder="1" applyAlignment="1">
      <alignment horizontal="center" vertical="center" wrapText="1"/>
    </xf>
    <xf numFmtId="0" fontId="0" fillId="0" borderId="39" xfId="0" applyFill="1" applyBorder="1" applyAlignment="1">
      <alignment horizontal="center" vertical="center" wrapText="1"/>
    </xf>
    <xf numFmtId="0" fontId="0" fillId="0" borderId="0" xfId="0" applyFill="1" applyAlignment="1">
      <alignment horizontal="center" vertical="center" wrapText="1"/>
    </xf>
    <xf numFmtId="0" fontId="0" fillId="6" borderId="31" xfId="0" applyFill="1" applyBorder="1"/>
    <xf numFmtId="0" fontId="15" fillId="4" borderId="26" xfId="0" applyFont="1" applyFill="1" applyBorder="1" applyAlignment="1">
      <alignment horizontal="center"/>
    </xf>
    <xf numFmtId="0" fontId="15" fillId="6" borderId="0" xfId="0" applyFont="1" applyFill="1" applyAlignment="1">
      <alignment horizontal="center"/>
    </xf>
    <xf numFmtId="0" fontId="15" fillId="6" borderId="31" xfId="0" applyFont="1" applyFill="1" applyBorder="1" applyAlignment="1">
      <alignment horizontal="center"/>
    </xf>
    <xf numFmtId="0" fontId="15" fillId="4" borderId="25" xfId="0" applyFont="1" applyFill="1" applyBorder="1" applyAlignment="1">
      <alignment horizontal="center"/>
    </xf>
    <xf numFmtId="0" fontId="15" fillId="4" borderId="36" xfId="0" applyFont="1" applyFill="1" applyBorder="1" applyAlignment="1">
      <alignment horizontal="center" wrapText="1"/>
    </xf>
    <xf numFmtId="0" fontId="15" fillId="4" borderId="37" xfId="0" applyFont="1" applyFill="1" applyBorder="1" applyAlignment="1">
      <alignment horizontal="center"/>
    </xf>
    <xf numFmtId="0" fontId="15" fillId="4" borderId="38" xfId="0" applyFont="1" applyFill="1" applyBorder="1" applyAlignment="1">
      <alignment horizontal="center"/>
    </xf>
    <xf numFmtId="0" fontId="0" fillId="6" borderId="0" xfId="0" quotePrefix="1" applyFill="1"/>
    <xf numFmtId="164" fontId="41" fillId="6" borderId="18" xfId="7" applyNumberFormat="1" applyFont="1" applyFill="1" applyBorder="1" applyAlignment="1" applyProtection="1">
      <alignment horizontal="left"/>
    </xf>
    <xf numFmtId="164" fontId="41" fillId="3" borderId="18" xfId="7" applyNumberFormat="1" applyFont="1" applyFill="1" applyBorder="1" applyAlignment="1" applyProtection="1">
      <alignment horizontal="left"/>
    </xf>
    <xf numFmtId="0" fontId="23" fillId="6" borderId="0" xfId="0" applyFont="1" applyFill="1"/>
    <xf numFmtId="0" fontId="40" fillId="6" borderId="0" xfId="0" applyFont="1" applyFill="1"/>
    <xf numFmtId="0" fontId="37" fillId="6" borderId="0" xfId="0" applyFont="1" applyFill="1" applyAlignment="1">
      <alignment vertical="center"/>
    </xf>
    <xf numFmtId="164" fontId="41" fillId="3" borderId="30" xfId="7" applyNumberFormat="1" applyFont="1" applyFill="1" applyBorder="1" applyAlignment="1" applyProtection="1">
      <alignment horizontal="left"/>
    </xf>
    <xf numFmtId="0" fontId="28" fillId="6" borderId="10" xfId="0" applyFont="1" applyFill="1" applyBorder="1" applyProtection="1">
      <protection locked="0"/>
    </xf>
    <xf numFmtId="0" fontId="17" fillId="6" borderId="3" xfId="0" applyFont="1" applyFill="1" applyBorder="1" applyProtection="1">
      <protection locked="0"/>
    </xf>
    <xf numFmtId="44" fontId="27" fillId="6" borderId="0" xfId="0" applyNumberFormat="1" applyFont="1" applyFill="1"/>
    <xf numFmtId="44" fontId="39" fillId="6" borderId="0" xfId="0" applyNumberFormat="1" applyFont="1" applyFill="1"/>
    <xf numFmtId="0" fontId="26" fillId="6" borderId="0" xfId="0" applyFont="1" applyFill="1" applyAlignment="1">
      <alignment horizontal="center" vertical="center" wrapText="1"/>
    </xf>
    <xf numFmtId="0" fontId="26" fillId="6" borderId="0" xfId="0" applyFont="1" applyFill="1" applyAlignment="1">
      <alignment horizontal="center" vertical="center"/>
    </xf>
    <xf numFmtId="44" fontId="27" fillId="6" borderId="0" xfId="0" applyNumberFormat="1" applyFont="1" applyFill="1" applyAlignment="1">
      <alignment horizontal="center"/>
    </xf>
    <xf numFmtId="44" fontId="13" fillId="6" borderId="0" xfId="0" applyNumberFormat="1" applyFont="1" applyFill="1" applyAlignment="1">
      <alignment horizontal="center"/>
    </xf>
    <xf numFmtId="0" fontId="25" fillId="6" borderId="0" xfId="0" applyFont="1" applyFill="1" applyAlignment="1">
      <alignment vertical="center"/>
    </xf>
    <xf numFmtId="44" fontId="26" fillId="6" borderId="0" xfId="7" applyFont="1" applyFill="1" applyProtection="1"/>
    <xf numFmtId="0" fontId="20" fillId="6" borderId="0" xfId="0" applyFont="1" applyFill="1"/>
    <xf numFmtId="44" fontId="33" fillId="6" borderId="0" xfId="0" applyNumberFormat="1" applyFont="1" applyFill="1"/>
    <xf numFmtId="0" fontId="28" fillId="6" borderId="0" xfId="0" applyFont="1" applyFill="1"/>
    <xf numFmtId="0" fontId="9" fillId="6" borderId="0" xfId="0" applyFont="1" applyFill="1"/>
    <xf numFmtId="44" fontId="24" fillId="6" borderId="0" xfId="0" applyNumberFormat="1" applyFont="1" applyFill="1"/>
    <xf numFmtId="0" fontId="18" fillId="6" borderId="0" xfId="0" applyFont="1" applyFill="1"/>
    <xf numFmtId="44" fontId="12" fillId="6" borderId="0" xfId="7" applyFont="1" applyFill="1" applyProtection="1"/>
    <xf numFmtId="0" fontId="11" fillId="6" borderId="0" xfId="0" applyFont="1" applyFill="1"/>
    <xf numFmtId="0" fontId="35" fillId="6" borderId="0" xfId="0" applyFont="1" applyFill="1" applyAlignment="1">
      <alignment horizontal="left"/>
    </xf>
    <xf numFmtId="0" fontId="19" fillId="6" borderId="0" xfId="0" applyFont="1" applyFill="1"/>
    <xf numFmtId="0" fontId="0" fillId="6" borderId="0" xfId="0" applyFill="1" applyAlignment="1">
      <alignment wrapText="1"/>
    </xf>
    <xf numFmtId="0" fontId="0" fillId="6" borderId="0" xfId="0" applyFill="1" applyAlignment="1">
      <alignment horizontal="left"/>
    </xf>
    <xf numFmtId="0" fontId="0" fillId="6" borderId="0" xfId="0" applyFill="1" applyAlignment="1">
      <alignment vertical="top" wrapText="1"/>
    </xf>
    <xf numFmtId="0" fontId="44" fillId="6" borderId="0" xfId="0" applyFont="1" applyFill="1" applyProtection="1">
      <protection locked="0"/>
      <extLst>
        <ext xmlns:xfpb="http://schemas.microsoft.com/office/spreadsheetml/2022/featurepropertybag" uri="{C7286773-470A-42A8-94C5-96B5CB345126}">
          <xfpb:xfComplement i="0"/>
        </ext>
      </extLst>
    </xf>
    <xf numFmtId="0" fontId="0" fillId="6" borderId="0" xfId="0" quotePrefix="1" applyFill="1" applyAlignment="1">
      <alignment horizontal="center"/>
    </xf>
    <xf numFmtId="0" fontId="31" fillId="6" borderId="49" xfId="0" applyFont="1" applyFill="1" applyBorder="1" applyAlignment="1">
      <alignment vertical="center"/>
    </xf>
    <xf numFmtId="0" fontId="15" fillId="6" borderId="0" xfId="0" applyFont="1" applyFill="1" applyProtection="1">
      <protection locked="0"/>
    </xf>
    <xf numFmtId="0" fontId="12" fillId="6" borderId="0" xfId="0" applyFont="1" applyFill="1" applyProtection="1">
      <protection locked="0"/>
    </xf>
    <xf numFmtId="0" fontId="12" fillId="6" borderId="0" xfId="0" applyFont="1" applyFill="1" applyAlignment="1">
      <alignment wrapText="1"/>
    </xf>
    <xf numFmtId="0" fontId="26" fillId="6" borderId="0" xfId="7" applyNumberFormat="1" applyFont="1" applyFill="1" applyProtection="1"/>
    <xf numFmtId="0" fontId="12" fillId="6" borderId="18" xfId="0" applyFont="1" applyFill="1" applyBorder="1" applyAlignment="1" applyProtection="1">
      <alignment horizontal="left"/>
      <protection locked="0"/>
    </xf>
    <xf numFmtId="0" fontId="12" fillId="3" borderId="18" xfId="0" applyFont="1" applyFill="1" applyBorder="1" applyAlignment="1" applyProtection="1">
      <alignment horizontal="center"/>
      <protection locked="0"/>
    </xf>
    <xf numFmtId="0" fontId="11" fillId="3" borderId="3" xfId="0" applyFont="1" applyFill="1" applyBorder="1" applyProtection="1">
      <protection locked="0"/>
    </xf>
    <xf numFmtId="0" fontId="38" fillId="5" borderId="22" xfId="0" applyFont="1" applyFill="1" applyBorder="1" applyAlignment="1">
      <alignment horizontal="center" vertical="center"/>
    </xf>
    <xf numFmtId="0" fontId="12" fillId="3" borderId="50" xfId="0" applyFont="1" applyFill="1" applyBorder="1" applyAlignment="1" applyProtection="1">
      <alignment horizontal="center"/>
      <protection locked="0"/>
    </xf>
    <xf numFmtId="0" fontId="12" fillId="6" borderId="50" xfId="0" applyFont="1" applyFill="1" applyBorder="1" applyAlignment="1" applyProtection="1">
      <alignment horizontal="left"/>
      <protection locked="0"/>
    </xf>
    <xf numFmtId="0" fontId="42" fillId="6" borderId="50" xfId="0" applyFont="1" applyFill="1" applyBorder="1" applyProtection="1">
      <protection locked="0"/>
    </xf>
    <xf numFmtId="0" fontId="42" fillId="6" borderId="50" xfId="0" applyFont="1" applyFill="1" applyBorder="1" applyAlignment="1" applyProtection="1">
      <alignment horizontal="center"/>
      <protection locked="0"/>
    </xf>
    <xf numFmtId="0" fontId="42" fillId="6" borderId="24" xfId="0" applyFont="1" applyFill="1" applyBorder="1" applyAlignment="1" applyProtection="1">
      <alignment horizontal="center"/>
      <protection locked="0"/>
    </xf>
    <xf numFmtId="0" fontId="36" fillId="6" borderId="50" xfId="5" applyFont="1" applyFill="1" applyBorder="1" applyAlignment="1" applyProtection="1">
      <alignment horizontal="left"/>
      <protection locked="0"/>
    </xf>
    <xf numFmtId="0" fontId="36" fillId="6" borderId="18" xfId="5" applyFont="1" applyFill="1" applyBorder="1" applyAlignment="1" applyProtection="1">
      <alignment horizontal="left"/>
      <protection locked="0"/>
    </xf>
    <xf numFmtId="0" fontId="12" fillId="3" borderId="24" xfId="0" applyFont="1" applyFill="1" applyBorder="1" applyAlignment="1" applyProtection="1">
      <alignment horizontal="center"/>
      <protection locked="0"/>
    </xf>
    <xf numFmtId="0" fontId="12" fillId="3" borderId="19" xfId="0" applyFont="1" applyFill="1" applyBorder="1" applyAlignment="1" applyProtection="1">
      <alignment horizontal="center"/>
      <protection locked="0"/>
    </xf>
    <xf numFmtId="0" fontId="42" fillId="6" borderId="4" xfId="0" applyFont="1" applyFill="1" applyBorder="1" applyAlignment="1" applyProtection="1">
      <alignment horizontal="center"/>
      <protection locked="0"/>
    </xf>
    <xf numFmtId="164" fontId="12" fillId="3" borderId="4" xfId="0" applyNumberFormat="1" applyFont="1" applyFill="1" applyBorder="1" applyAlignment="1" applyProtection="1">
      <alignment horizontal="center"/>
      <protection locked="0"/>
    </xf>
    <xf numFmtId="164" fontId="12" fillId="3" borderId="4" xfId="7" applyNumberFormat="1" applyFont="1" applyFill="1" applyBorder="1" applyAlignment="1" applyProtection="1">
      <alignment horizontal="left"/>
      <protection locked="0"/>
    </xf>
    <xf numFmtId="164" fontId="0" fillId="6" borderId="0" xfId="0" applyNumberFormat="1" applyFill="1"/>
    <xf numFmtId="0" fontId="10" fillId="6" borderId="0" xfId="0" applyFont="1" applyFill="1"/>
    <xf numFmtId="164" fontId="47" fillId="6" borderId="4" xfId="7" applyNumberFormat="1" applyFont="1" applyFill="1" applyBorder="1" applyAlignment="1" applyProtection="1">
      <alignment horizontal="left"/>
    </xf>
    <xf numFmtId="0" fontId="12" fillId="6" borderId="0" xfId="0" applyFont="1" applyFill="1"/>
    <xf numFmtId="164" fontId="41" fillId="6" borderId="4" xfId="7" applyNumberFormat="1" applyFont="1" applyFill="1" applyBorder="1" applyAlignment="1" applyProtection="1">
      <alignment horizontal="left"/>
    </xf>
    <xf numFmtId="164" fontId="12" fillId="6" borderId="4" xfId="7" applyNumberFormat="1" applyFont="1" applyFill="1" applyBorder="1" applyAlignment="1" applyProtection="1">
      <alignment horizontal="center"/>
    </xf>
    <xf numFmtId="164" fontId="12" fillId="6" borderId="4" xfId="0" applyNumberFormat="1" applyFont="1" applyFill="1" applyBorder="1" applyAlignment="1">
      <alignment horizontal="center"/>
    </xf>
    <xf numFmtId="0" fontId="12" fillId="3" borderId="50" xfId="0" applyFont="1" applyFill="1" applyBorder="1" applyAlignment="1" applyProtection="1">
      <alignment horizontal="left"/>
      <protection locked="0"/>
    </xf>
    <xf numFmtId="0" fontId="12" fillId="3" borderId="18" xfId="0" applyFont="1" applyFill="1" applyBorder="1" applyAlignment="1" applyProtection="1">
      <alignment horizontal="left"/>
      <protection locked="0"/>
    </xf>
    <xf numFmtId="0" fontId="22" fillId="5" borderId="15" xfId="0" applyFont="1" applyFill="1" applyBorder="1" applyAlignment="1">
      <alignment horizontal="center" vertical="center"/>
    </xf>
    <xf numFmtId="0" fontId="22" fillId="5" borderId="16" xfId="0" applyFont="1" applyFill="1" applyBorder="1" applyAlignment="1">
      <alignment horizontal="center" vertical="center"/>
    </xf>
    <xf numFmtId="0" fontId="22" fillId="5" borderId="17" xfId="0" applyFont="1" applyFill="1" applyBorder="1" applyAlignment="1">
      <alignment horizontal="center" vertical="center"/>
    </xf>
    <xf numFmtId="0" fontId="21" fillId="5" borderId="27" xfId="0" applyFont="1" applyFill="1" applyBorder="1" applyAlignment="1">
      <alignment horizontal="center" vertical="center"/>
    </xf>
    <xf numFmtId="0" fontId="21" fillId="5" borderId="28" xfId="0" applyFont="1" applyFill="1" applyBorder="1" applyAlignment="1">
      <alignment horizontal="center" vertical="center"/>
    </xf>
    <xf numFmtId="0" fontId="42" fillId="3" borderId="18" xfId="0" applyFont="1" applyFill="1" applyBorder="1" applyAlignment="1">
      <alignment horizontal="center" vertical="center"/>
    </xf>
    <xf numFmtId="0" fontId="42" fillId="3" borderId="19" xfId="0" applyFont="1" applyFill="1" applyBorder="1" applyAlignment="1">
      <alignment horizontal="center" vertical="center"/>
    </xf>
    <xf numFmtId="0" fontId="42" fillId="3" borderId="20" xfId="0" applyFont="1" applyFill="1" applyBorder="1" applyAlignment="1">
      <alignment horizontal="center" vertical="center"/>
    </xf>
    <xf numFmtId="0" fontId="32" fillId="5" borderId="18" xfId="0" applyFont="1" applyFill="1" applyBorder="1" applyAlignment="1">
      <alignment horizontal="center"/>
    </xf>
    <xf numFmtId="0" fontId="32" fillId="5" borderId="19" xfId="0" applyFont="1" applyFill="1" applyBorder="1" applyAlignment="1">
      <alignment horizontal="center"/>
    </xf>
    <xf numFmtId="0" fontId="32" fillId="5" borderId="20" xfId="0" applyFont="1" applyFill="1" applyBorder="1" applyAlignment="1">
      <alignment horizontal="center"/>
    </xf>
    <xf numFmtId="0" fontId="26" fillId="6" borderId="0" xfId="0" applyFont="1" applyFill="1" applyAlignment="1">
      <alignment horizontal="center" vertical="center" wrapText="1"/>
    </xf>
    <xf numFmtId="0" fontId="29" fillId="6" borderId="0" xfId="0" applyFont="1" applyFill="1" applyAlignment="1">
      <alignment horizontal="left" vertical="center" wrapText="1"/>
    </xf>
    <xf numFmtId="0" fontId="35" fillId="6" borderId="0" xfId="0" applyFont="1" applyFill="1" applyAlignment="1">
      <alignment horizontal="left" vertical="top" wrapText="1"/>
    </xf>
    <xf numFmtId="0" fontId="26" fillId="6" borderId="0" xfId="0" applyFont="1" applyFill="1" applyAlignment="1">
      <alignment horizontal="center"/>
    </xf>
    <xf numFmtId="0" fontId="26" fillId="6" borderId="0" xfId="0" applyFont="1" applyFill="1" applyAlignment="1">
      <alignment horizontal="center" vertical="center"/>
    </xf>
    <xf numFmtId="44" fontId="13" fillId="6" borderId="5" xfId="0" applyNumberFormat="1" applyFont="1" applyFill="1" applyBorder="1" applyAlignment="1">
      <alignment horizontal="center"/>
    </xf>
    <xf numFmtId="44" fontId="13" fillId="6" borderId="6" xfId="0" applyNumberFormat="1" applyFont="1" applyFill="1" applyBorder="1" applyAlignment="1">
      <alignment horizontal="center"/>
    </xf>
    <xf numFmtId="44" fontId="13" fillId="6" borderId="7" xfId="0" applyNumberFormat="1" applyFont="1" applyFill="1" applyBorder="1" applyAlignment="1">
      <alignment horizontal="center"/>
    </xf>
    <xf numFmtId="44" fontId="13" fillId="6" borderId="8" xfId="0" applyNumberFormat="1" applyFont="1" applyFill="1" applyBorder="1" applyAlignment="1">
      <alignment horizontal="center"/>
    </xf>
    <xf numFmtId="44" fontId="39" fillId="6" borderId="22" xfId="0" applyNumberFormat="1" applyFont="1" applyFill="1" applyBorder="1" applyAlignment="1">
      <alignment horizontal="center"/>
    </xf>
    <xf numFmtId="44" fontId="39" fillId="6" borderId="23" xfId="0" applyNumberFormat="1" applyFont="1" applyFill="1" applyBorder="1" applyAlignment="1">
      <alignment horizontal="center"/>
    </xf>
    <xf numFmtId="44" fontId="39" fillId="6" borderId="41" xfId="0" applyNumberFormat="1" applyFont="1" applyFill="1" applyBorder="1" applyAlignment="1">
      <alignment horizontal="center" vertical="center" wrapText="1"/>
    </xf>
    <xf numFmtId="44" fontId="39" fillId="6" borderId="42" xfId="0" applyNumberFormat="1" applyFont="1" applyFill="1" applyBorder="1" applyAlignment="1">
      <alignment horizontal="center" vertical="center" wrapText="1"/>
    </xf>
    <xf numFmtId="44" fontId="39" fillId="6" borderId="43" xfId="0" applyNumberFormat="1" applyFont="1" applyFill="1" applyBorder="1" applyAlignment="1">
      <alignment horizontal="center" vertical="center" wrapText="1"/>
    </xf>
    <xf numFmtId="44" fontId="39" fillId="6" borderId="44" xfId="0" applyNumberFormat="1" applyFont="1" applyFill="1" applyBorder="1" applyAlignment="1">
      <alignment horizontal="center" vertical="center" wrapText="1"/>
    </xf>
    <xf numFmtId="0" fontId="25" fillId="6" borderId="0" xfId="0" applyFont="1" applyFill="1" applyAlignment="1">
      <alignment horizontal="center" vertical="center" wrapText="1"/>
    </xf>
    <xf numFmtId="44" fontId="27" fillId="6" borderId="10" xfId="0" applyNumberFormat="1" applyFont="1" applyFill="1" applyBorder="1" applyAlignment="1">
      <alignment horizontal="center"/>
    </xf>
    <xf numFmtId="0" fontId="0" fillId="6" borderId="0" xfId="0" applyFill="1" applyAlignment="1">
      <alignment horizontal="center"/>
    </xf>
    <xf numFmtId="0" fontId="15" fillId="6" borderId="0" xfId="0" applyFont="1" applyFill="1" applyAlignment="1">
      <alignment horizontal="center" wrapText="1"/>
    </xf>
    <xf numFmtId="0" fontId="31" fillId="6" borderId="0" xfId="0" applyFont="1" applyFill="1" applyAlignment="1">
      <alignment horizontal="center" vertical="center" wrapText="1"/>
    </xf>
    <xf numFmtId="0" fontId="31" fillId="6" borderId="0" xfId="0" applyFont="1" applyFill="1" applyAlignment="1">
      <alignment horizontal="center" vertical="center"/>
    </xf>
    <xf numFmtId="0" fontId="31" fillId="6" borderId="49" xfId="0" applyFont="1" applyFill="1" applyBorder="1" applyAlignment="1">
      <alignment horizontal="center" vertical="center"/>
    </xf>
    <xf numFmtId="0" fontId="43" fillId="6" borderId="0" xfId="0" applyFont="1" applyFill="1" applyAlignment="1">
      <alignment horizontal="right"/>
    </xf>
    <xf numFmtId="0" fontId="0" fillId="6" borderId="0" xfId="0" applyFill="1" applyAlignment="1">
      <alignment horizontal="left" vertical="top" wrapText="1"/>
    </xf>
    <xf numFmtId="0" fontId="30" fillId="6" borderId="0" xfId="0" applyFont="1" applyFill="1" applyAlignment="1">
      <alignment horizontal="center" vertical="center" wrapText="1"/>
    </xf>
    <xf numFmtId="0" fontId="26" fillId="6" borderId="11" xfId="0" applyFont="1" applyFill="1" applyBorder="1" applyAlignment="1">
      <alignment horizontal="left" vertical="center" wrapText="1"/>
    </xf>
    <xf numFmtId="0" fontId="26" fillId="6" borderId="12" xfId="0" applyFont="1" applyFill="1" applyBorder="1" applyAlignment="1">
      <alignment horizontal="left" vertical="center"/>
    </xf>
    <xf numFmtId="0" fontId="26" fillId="6" borderId="13" xfId="0" applyFont="1" applyFill="1" applyBorder="1" applyAlignment="1">
      <alignment horizontal="left" vertical="center"/>
    </xf>
    <xf numFmtId="0" fontId="31" fillId="6" borderId="0" xfId="0" applyFont="1" applyFill="1" applyAlignment="1" applyProtection="1">
      <alignment horizontal="center" vertical="center"/>
      <protection locked="0"/>
    </xf>
    <xf numFmtId="0" fontId="31" fillId="6" borderId="14" xfId="0" applyFont="1" applyFill="1" applyBorder="1" applyAlignment="1" applyProtection="1">
      <alignment horizontal="center" vertical="center"/>
      <protection locked="0"/>
    </xf>
    <xf numFmtId="0" fontId="31" fillId="6" borderId="14" xfId="0" applyFont="1" applyFill="1" applyBorder="1" applyAlignment="1">
      <alignment horizontal="center" vertical="center"/>
    </xf>
    <xf numFmtId="0" fontId="0" fillId="6" borderId="0" xfId="0" applyFill="1" applyAlignment="1">
      <alignment horizontal="left" wrapText="1"/>
    </xf>
    <xf numFmtId="0" fontId="32" fillId="0" borderId="0" xfId="0" applyFont="1" applyFill="1" applyAlignment="1">
      <alignment horizontal="center"/>
    </xf>
    <xf numFmtId="0" fontId="32" fillId="0" borderId="48" xfId="0" applyFont="1" applyFill="1" applyBorder="1" applyAlignment="1">
      <alignment horizontal="center"/>
    </xf>
    <xf numFmtId="0" fontId="0" fillId="0" borderId="0" xfId="0" applyFill="1" applyAlignment="1">
      <alignment horizontal="center" wrapText="1"/>
    </xf>
  </cellXfs>
  <cellStyles count="8">
    <cellStyle name="Currency" xfId="7" builtinId="4"/>
    <cellStyle name="Followed Hyperlink" xfId="6" builtinId="9" customBuiltin="1"/>
    <cellStyle name="Heading 1" xfId="1" builtinId="16" customBuiltin="1"/>
    <cellStyle name="Heading 2" xfId="2" builtinId="17" customBuiltin="1"/>
    <cellStyle name="Heading 3" xfId="3" builtinId="18" customBuiltin="1"/>
    <cellStyle name="Hyperlink" xfId="5" builtinId="8" customBuiltin="1"/>
    <cellStyle name="Normal" xfId="0" builtinId="0" customBuiltin="1"/>
    <cellStyle name="Title" xfId="4" builtinId="15" customBuiltin="1"/>
  </cellStyles>
  <dxfs count="117">
    <dxf>
      <border>
        <left style="thin">
          <color rgb="FF0238A7"/>
        </left>
        <right style="thin">
          <color rgb="FF0238A7"/>
        </right>
        <top style="thin">
          <color rgb="FF0238A7"/>
        </top>
        <bottom style="thin">
          <color rgb="FF0238A7"/>
        </bottom>
        <vertical/>
        <horizontal/>
      </border>
    </dxf>
    <dxf>
      <font>
        <color rgb="FF0238A7"/>
      </font>
      <border>
        <right style="thin">
          <color auto="1"/>
        </right>
        <top style="thin">
          <color auto="1"/>
        </top>
        <bottom style="thin">
          <color auto="1"/>
        </bottom>
        <vertical/>
        <horizontal/>
      </border>
    </dxf>
    <dxf>
      <font>
        <color rgb="FFD9410A"/>
      </font>
      <border>
        <right style="thin">
          <color rgb="FFD9410A"/>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theme="1"/>
      </font>
      <border>
        <top style="thin">
          <color rgb="FF0238A7"/>
        </top>
        <bottom style="thin">
          <color rgb="FF0238A7"/>
        </bottom>
        <vertical/>
        <horizontal/>
      </border>
    </dxf>
    <dxf>
      <font>
        <color rgb="FFD9410A"/>
      </font>
      <border>
        <left/>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rgb="FF0238A7"/>
      </font>
      <border>
        <left style="thin">
          <color rgb="FF0238A7"/>
        </left>
        <top style="thin">
          <color rgb="FF0238A7"/>
        </top>
        <bottom style="thin">
          <color rgb="FF0238A7"/>
        </bottom>
        <vertical/>
        <horizontal/>
      </border>
    </dxf>
    <dxf>
      <font>
        <color rgb="FFD9410A"/>
      </font>
      <border>
        <left style="thin">
          <color rgb="FFD9410A"/>
        </left>
        <top style="thin">
          <color rgb="FFD9410A"/>
        </top>
        <bottom style="thin">
          <color rgb="FFD9410A"/>
        </bottom>
        <vertical/>
        <horizontal/>
      </border>
    </dxf>
    <dxf>
      <font>
        <color rgb="FFD9410A"/>
      </font>
      <border>
        <bottom style="thin">
          <color rgb="FFD9410A"/>
        </bottom>
        <vertical/>
        <horizontal/>
      </border>
    </dxf>
    <dxf>
      <font>
        <color theme="0"/>
      </font>
      <fill>
        <patternFill>
          <bgColor theme="0"/>
        </patternFill>
      </fill>
      <border>
        <left/>
        <right/>
        <top/>
        <bottom/>
        <vertical/>
        <horizontal/>
      </border>
    </dxf>
    <dxf>
      <font>
        <color rgb="FF0238A7"/>
      </font>
      <border>
        <right style="thin">
          <color auto="1"/>
        </right>
        <top style="thin">
          <color auto="1"/>
        </top>
        <bottom style="thin">
          <color auto="1"/>
        </bottom>
        <vertical/>
        <horizontal/>
      </border>
    </dxf>
    <dxf>
      <font>
        <color rgb="FFD9410A"/>
      </font>
      <border>
        <right style="thin">
          <color rgb="FFD9410A"/>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theme="1"/>
      </font>
      <border>
        <top style="thin">
          <color rgb="FF0238A7"/>
        </top>
        <bottom style="thin">
          <color rgb="FF0238A7"/>
        </bottom>
        <vertical/>
        <horizontal/>
      </border>
    </dxf>
    <dxf>
      <font>
        <color rgb="FFD9410A"/>
      </font>
      <border>
        <left/>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rgb="FF0238A7"/>
      </font>
      <border>
        <left style="thin">
          <color rgb="FF0238A7"/>
        </left>
        <top style="thin">
          <color rgb="FF0238A7"/>
        </top>
        <bottom style="thin">
          <color rgb="FF0238A7"/>
        </bottom>
        <vertical/>
        <horizontal/>
      </border>
    </dxf>
    <dxf>
      <font>
        <color rgb="FFD9410A"/>
      </font>
      <border>
        <left style="thin">
          <color rgb="FFD9410A"/>
        </left>
        <top style="thin">
          <color rgb="FFD9410A"/>
        </top>
        <bottom style="thin">
          <color rgb="FFD9410A"/>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C00000"/>
        </patternFill>
      </fill>
    </dxf>
    <dxf>
      <font>
        <color theme="0"/>
      </font>
      <fill>
        <patternFill>
          <bgColor rgb="FFC000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D9410A"/>
      </font>
      <border>
        <top/>
        <bottom style="thin">
          <color rgb="FFD9410A"/>
        </bottom>
        <vertical/>
        <horizontal/>
      </border>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D9410A"/>
        </patternFill>
      </fill>
      <border>
        <left style="thin">
          <color rgb="FFD9410A"/>
        </left>
        <right style="thin">
          <color rgb="FFD9410A"/>
        </right>
        <top style="thin">
          <color rgb="FFD9410A"/>
        </top>
        <bottom style="thin">
          <color rgb="FFD9410A"/>
        </bottom>
        <vertical/>
        <horizontal/>
      </border>
    </dxf>
    <dxf>
      <font>
        <color rgb="FF0238A7"/>
      </font>
      <border>
        <left style="thin">
          <color rgb="FF0238A7"/>
        </left>
        <right style="thin">
          <color rgb="FF0238A7"/>
        </right>
        <top style="thin">
          <color rgb="FF0238A7"/>
        </top>
        <bottom style="thin">
          <color rgb="FF0238A7"/>
        </bottom>
        <vertical/>
        <horizontal/>
      </border>
    </dxf>
    <dxf>
      <font>
        <color theme="0"/>
      </font>
      <fill>
        <patternFill>
          <bgColor rgb="FF0273EA"/>
        </patternFill>
      </fill>
      <border>
        <left style="thin">
          <color rgb="FF0238A7"/>
        </left>
        <right style="thin">
          <color rgb="FF0238A7"/>
        </right>
        <top style="thin">
          <color rgb="FF0238A7"/>
        </top>
        <bottom style="thin">
          <color rgb="FF0238A7"/>
        </bottom>
        <vertical/>
        <horizontal/>
      </border>
    </dxf>
    <dxf>
      <font>
        <color rgb="FF7030A0"/>
      </font>
      <border>
        <left style="thin">
          <color rgb="FF7030A0"/>
        </left>
        <right style="thin">
          <color rgb="FF7030A0"/>
        </right>
        <top style="thin">
          <color rgb="FF7030A0"/>
        </top>
        <bottom style="thin">
          <color rgb="FF7030A0"/>
        </bottom>
        <vertical/>
        <horizontal/>
      </border>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0273EA"/>
        </patternFill>
      </fill>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C00000"/>
        </patternFill>
      </fill>
    </dxf>
    <dxf>
      <font>
        <color theme="0"/>
      </font>
      <fill>
        <patternFill>
          <bgColor rgb="FF0273EA"/>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0273EA"/>
        </patternFill>
      </fill>
    </dxf>
    <dxf>
      <font>
        <color theme="0"/>
      </font>
      <fill>
        <patternFill>
          <bgColor rgb="FFC00000"/>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0273EA"/>
        </patternFill>
      </fill>
    </dxf>
    <dxf>
      <font>
        <color theme="0"/>
      </font>
      <fill>
        <patternFill>
          <bgColor rgb="FFC00000"/>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0273EA"/>
        </patternFill>
      </fill>
    </dxf>
    <dxf>
      <font>
        <color theme="0"/>
      </font>
      <fill>
        <patternFill>
          <bgColor rgb="FFC00000"/>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font>
        <color rgb="FFFF0000"/>
      </font>
      <fill>
        <patternFill>
          <bgColor theme="3"/>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font>
        <color theme="0"/>
      </font>
      <fill>
        <patternFill>
          <bgColor rgb="FFC00000"/>
        </patternFill>
      </fill>
    </dxf>
    <dxf>
      <font>
        <color theme="0"/>
      </font>
    </dxf>
    <dxf>
      <font>
        <color theme="0"/>
      </font>
    </dxf>
    <dxf>
      <font>
        <b/>
        <i val="0"/>
        <color theme="2" tint="-0.24994659260841701"/>
      </font>
      <fill>
        <patternFill>
          <bgColor theme="4" tint="0.79998168889431442"/>
        </patternFill>
      </fill>
    </dxf>
    <dxf>
      <font>
        <b/>
        <i val="0"/>
        <color theme="2" tint="-0.24994659260841701"/>
      </font>
      <fill>
        <patternFill>
          <bgColor theme="4" tint="0.79998168889431442"/>
        </patternFill>
      </fill>
    </dxf>
    <dxf>
      <font>
        <b/>
        <i val="0"/>
        <color rgb="FF0238A7"/>
      </font>
      <fill>
        <patternFill>
          <bgColor theme="4" tint="0.79998168889431442"/>
        </patternFill>
      </fill>
    </dxf>
    <dxf>
      <fill>
        <patternFill>
          <bgColor theme="6" tint="0.59996337778862885"/>
        </patternFill>
      </fill>
    </dxf>
    <dxf>
      <fill>
        <patternFill>
          <bgColor theme="7"/>
        </patternFill>
      </fill>
    </dxf>
    <dxf>
      <fill>
        <patternFill>
          <bgColor theme="6" tint="0.59996337778862885"/>
        </patternFill>
      </fill>
    </dxf>
    <dxf>
      <font>
        <b val="0"/>
        <i val="0"/>
      </font>
      <fill>
        <patternFill>
          <bgColor theme="4" tint="0.79998168889431442"/>
        </patternFill>
      </fill>
    </dxf>
    <dxf>
      <fill>
        <patternFill>
          <bgColor theme="6" tint="0.59996337778862885"/>
        </patternFill>
      </fill>
    </dxf>
    <dxf>
      <font>
        <b val="0"/>
        <i val="0"/>
      </font>
      <fill>
        <patternFill>
          <bgColor theme="4" tint="0.79998168889431442"/>
        </patternFill>
      </fill>
    </dxf>
    <dxf>
      <fill>
        <patternFill>
          <bgColor theme="0"/>
        </patternFill>
      </fill>
    </dxf>
    <dxf>
      <fill>
        <patternFill>
          <bgColor theme="7" tint="0.79998168889431442"/>
        </patternFill>
      </fill>
    </dxf>
    <dxf>
      <font>
        <b val="0"/>
        <i val="0"/>
        <color auto="1"/>
      </font>
      <fill>
        <patternFill>
          <bgColor theme="4"/>
        </patternFill>
      </fill>
      <border>
        <left style="medium">
          <color theme="4"/>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5"/>
        </patternFill>
      </fill>
      <border>
        <left style="medium">
          <color theme="5"/>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8" tint="0.39994506668294322"/>
        </patternFill>
      </fill>
      <border>
        <left style="medium">
          <color theme="8"/>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9" tint="0.39994506668294322"/>
        </patternFill>
      </fill>
      <border>
        <left style="medium">
          <color theme="9"/>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6"/>
        </patternFill>
      </fill>
      <border>
        <left style="medium">
          <color theme="6"/>
        </left>
      </border>
    </dxf>
    <dxf>
      <border>
        <left style="mediumDashed">
          <color theme="7"/>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7"/>
        </patternFill>
      </fill>
      <border>
        <left style="medium">
          <color theme="7"/>
        </left>
      </border>
    </dxf>
    <dxf>
      <border>
        <left style="mediumDashed">
          <color theme="7"/>
        </left>
      </border>
    </dxf>
  </dxfs>
  <tableStyles count="6" defaultTableStyle="TableStyleMedium2" defaultPivotStyle="PivotStyleLight16">
    <tableStyle name="Cash Table" pivot="0" count="5" xr9:uid="{00000000-0011-0000-FFFF-FFFF00000000}">
      <tableStyleElement type="wholeTable" dxfId="116"/>
      <tableStyleElement type="headerRow" dxfId="115"/>
      <tableStyleElement type="firstColumn" dxfId="114"/>
      <tableStyleElement type="secondRowStripe" dxfId="113"/>
      <tableStyleElement type="firstTotalCell" dxfId="112"/>
    </tableStyle>
    <tableStyle name="Investment Table" pivot="0" count="4" xr9:uid="{00000000-0011-0000-FFFF-FFFF01000000}">
      <tableStyleElement type="wholeTable" dxfId="111"/>
      <tableStyleElement type="headerRow" dxfId="110"/>
      <tableStyleElement type="firstColumn" dxfId="109"/>
      <tableStyleElement type="secondRowStripe" dxfId="108"/>
    </tableStyle>
    <tableStyle name="Personal Table" pivot="0" count="4" xr9:uid="{00000000-0011-0000-FFFF-FFFF02000000}">
      <tableStyleElement type="wholeTable" dxfId="107"/>
      <tableStyleElement type="headerRow" dxfId="106"/>
      <tableStyleElement type="firstColumn" dxfId="105"/>
      <tableStyleElement type="secondRowStripe" dxfId="104"/>
    </tableStyle>
    <tableStyle name="Retirement Table" pivot="0" count="4" xr9:uid="{00000000-0011-0000-FFFF-FFFF03000000}">
      <tableStyleElement type="wholeTable" dxfId="103"/>
      <tableStyleElement type="headerRow" dxfId="102"/>
      <tableStyleElement type="firstColumn" dxfId="101"/>
      <tableStyleElement type="secondRowStripe" dxfId="100"/>
    </tableStyle>
    <tableStyle name="Secured Table" pivot="0" count="4" xr9:uid="{00000000-0011-0000-FFFF-FFFF04000000}">
      <tableStyleElement type="wholeTable" dxfId="99"/>
      <tableStyleElement type="headerRow" dxfId="98"/>
      <tableStyleElement type="firstColumn" dxfId="97"/>
      <tableStyleElement type="secondRowStripe" dxfId="96"/>
    </tableStyle>
    <tableStyle name="Unsecured Table" pivot="0" count="4" xr9:uid="{00000000-0011-0000-FFFF-FFFF05000000}">
      <tableStyleElement type="wholeTable" dxfId="95"/>
      <tableStyleElement type="headerRow" dxfId="94"/>
      <tableStyleElement type="firstColumn" dxfId="93"/>
      <tableStyleElement type="secondRowStripe" dxfId="92"/>
    </tableStyle>
  </tableStyles>
  <colors>
    <mruColors>
      <color rgb="FF0238A7"/>
      <color rgb="FFD9410A"/>
      <color rgb="FF0273EA"/>
      <color rgb="FF169BEA"/>
      <color rgb="FF2AAFEA"/>
      <color rgb="FFCCF2F8"/>
      <color rgb="FFFF9400"/>
      <color rgb="FFF0D25B"/>
      <color rgb="FF66D7EA"/>
      <color rgb="FFCC706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90287402985165832"/>
          <c:h val="0.95379348596343894"/>
        </c:manualLayout>
      </c:layout>
      <c:barChart>
        <c:barDir val="col"/>
        <c:grouping val="clustered"/>
        <c:varyColors val="0"/>
        <c:dLbls>
          <c:showLegendKey val="0"/>
          <c:showVal val="0"/>
          <c:showCatName val="0"/>
          <c:showSerName val="0"/>
          <c:showPercent val="0"/>
          <c:showBubbleSize val="0"/>
        </c:dLbls>
        <c:gapWidth val="100"/>
        <c:axId val="1489332960"/>
        <c:axId val="1489326240"/>
      </c:barChart>
      <c:catAx>
        <c:axId val="14893329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9326240"/>
        <c:crosses val="autoZero"/>
        <c:auto val="1"/>
        <c:lblAlgn val="ctr"/>
        <c:lblOffset val="100"/>
        <c:noMultiLvlLbl val="0"/>
      </c:catAx>
      <c:valAx>
        <c:axId val="148932624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1489332960"/>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90287402985165832"/>
          <c:h val="0.95379348596343894"/>
        </c:manualLayout>
      </c:layout>
      <c:barChart>
        <c:barDir val="col"/>
        <c:grouping val="clustered"/>
        <c:varyColors val="0"/>
        <c:ser>
          <c:idx val="0"/>
          <c:order val="0"/>
          <c:spPr>
            <a:solidFill>
              <a:schemeClr val="accent1"/>
            </a:solidFill>
            <a:ln w="25400">
              <a:solidFill>
                <a:schemeClr val="bg1"/>
              </a:solidFill>
            </a:ln>
            <a:effectLst/>
          </c:spPr>
          <c:invertIfNegative val="0"/>
          <c:dPt>
            <c:idx val="0"/>
            <c:invertIfNegative val="0"/>
            <c:bubble3D val="0"/>
            <c:spPr>
              <a:solidFill>
                <a:srgbClr val="002060"/>
              </a:solidFill>
              <a:ln w="25400">
                <a:solidFill>
                  <a:schemeClr val="bg1"/>
                </a:solidFill>
              </a:ln>
              <a:effectLst/>
            </c:spPr>
            <c:extLst>
              <c:ext xmlns:c16="http://schemas.microsoft.com/office/drawing/2014/chart" uri="{C3380CC4-5D6E-409C-BE32-E72D297353CC}">
                <c16:uniqueId val="{00000001-4FE2-41E1-A6D1-5AE17B81178F}"/>
              </c:ext>
            </c:extLst>
          </c:dPt>
          <c:dPt>
            <c:idx val="1"/>
            <c:invertIfNegative val="0"/>
            <c:bubble3D val="0"/>
            <c:spPr>
              <a:solidFill>
                <a:srgbClr val="0273EA"/>
              </a:solidFill>
              <a:ln w="25400">
                <a:solidFill>
                  <a:schemeClr val="bg1"/>
                </a:solidFill>
              </a:ln>
              <a:effectLst/>
            </c:spPr>
            <c:extLst>
              <c:ext xmlns:c16="http://schemas.microsoft.com/office/drawing/2014/chart" uri="{C3380CC4-5D6E-409C-BE32-E72D297353CC}">
                <c16:uniqueId val="{00000003-4FE2-41E1-A6D1-5AE17B81178F}"/>
              </c:ext>
            </c:extLst>
          </c:dPt>
          <c:dPt>
            <c:idx val="2"/>
            <c:invertIfNegative val="0"/>
            <c:bubble3D val="0"/>
            <c:spPr>
              <a:solidFill>
                <a:srgbClr val="2AAFEA"/>
              </a:solidFill>
              <a:ln w="25400">
                <a:solidFill>
                  <a:schemeClr val="bg1"/>
                </a:solidFill>
              </a:ln>
              <a:effectLst/>
            </c:spPr>
            <c:extLst>
              <c:ext xmlns:c16="http://schemas.microsoft.com/office/drawing/2014/chart" uri="{C3380CC4-5D6E-409C-BE32-E72D297353CC}">
                <c16:uniqueId val="{00000005-4FE2-41E1-A6D1-5AE17B81178F}"/>
              </c:ext>
            </c:extLst>
          </c:dPt>
          <c:dPt>
            <c:idx val="3"/>
            <c:invertIfNegative val="0"/>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7-4FE2-41E1-A6D1-5AE17B81178F}"/>
              </c:ext>
            </c:extLst>
          </c:dPt>
          <c:dPt>
            <c:idx val="4"/>
            <c:invertIfNegative val="0"/>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9-4FE2-41E1-A6D1-5AE17B81178F}"/>
              </c:ext>
            </c:extLst>
          </c:dPt>
          <c:dPt>
            <c:idx val="5"/>
            <c:invertIfNegative val="0"/>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B-4FE2-41E1-A6D1-5AE17B81178F}"/>
              </c:ext>
            </c:extLst>
          </c:dPt>
          <c:dPt>
            <c:idx val="6"/>
            <c:invertIfNegative val="0"/>
            <c:bubble3D val="0"/>
            <c:spPr>
              <a:solidFill>
                <a:schemeClr val="accent3"/>
              </a:solidFill>
              <a:ln w="25400">
                <a:solidFill>
                  <a:schemeClr val="bg1"/>
                </a:solidFill>
              </a:ln>
              <a:effectLst/>
            </c:spPr>
            <c:extLst>
              <c:ext xmlns:c16="http://schemas.microsoft.com/office/drawing/2014/chart" uri="{C3380CC4-5D6E-409C-BE32-E72D297353CC}">
                <c16:uniqueId val="{0000000D-4FE2-41E1-A6D1-5AE17B81178F}"/>
              </c:ext>
            </c:extLst>
          </c:dPt>
          <c:dPt>
            <c:idx val="7"/>
            <c:invertIfNegative val="0"/>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0F-4FE2-41E1-A6D1-5AE17B81178F}"/>
              </c:ext>
            </c:extLst>
          </c:dPt>
          <c:dPt>
            <c:idx val="8"/>
            <c:invertIfNegative val="0"/>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1-4FE2-41E1-A6D1-5AE17B81178F}"/>
              </c:ext>
            </c:extLst>
          </c:dPt>
          <c:cat>
            <c:multiLvlStrRef>
              <c:f>[0]!Asset_Location_Chart_Labels</c:f>
            </c:multiLvlStrRef>
          </c:cat>
          <c:val>
            <c:numRef>
              <c:f>[0]!Asset_Location_Chart_Data</c:f>
              <c:numCache>
                <c:formatCode>General</c:formatCode>
                <c:ptCount val="1"/>
                <c:pt idx="0">
                  <c:v>0</c:v>
                </c:pt>
              </c:numCache>
            </c:numRef>
          </c:val>
          <c:extLst>
            <c:ext xmlns:c16="http://schemas.microsoft.com/office/drawing/2014/chart" uri="{C3380CC4-5D6E-409C-BE32-E72D297353CC}">
              <c16:uniqueId val="{00000012-4FE2-41E1-A6D1-5AE17B81178F}"/>
            </c:ext>
          </c:extLst>
        </c:ser>
        <c:dLbls>
          <c:showLegendKey val="0"/>
          <c:showVal val="0"/>
          <c:showCatName val="0"/>
          <c:showSerName val="0"/>
          <c:showPercent val="0"/>
          <c:showBubbleSize val="0"/>
        </c:dLbls>
        <c:gapWidth val="100"/>
        <c:axId val="1489332960"/>
        <c:axId val="1489326240"/>
      </c:barChart>
      <c:catAx>
        <c:axId val="14893329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9326240"/>
        <c:crosses val="autoZero"/>
        <c:auto val="1"/>
        <c:lblAlgn val="ctr"/>
        <c:lblOffset val="100"/>
        <c:noMultiLvlLbl val="0"/>
      </c:catAx>
      <c:valAx>
        <c:axId val="148932624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1489332960"/>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rgbClr val="002060"/>
              </a:solidFill>
              <a:ln w="25400">
                <a:solidFill>
                  <a:schemeClr val="bg1"/>
                </a:solidFill>
              </a:ln>
              <a:effectLst/>
            </c:spPr>
            <c:extLst>
              <c:ext xmlns:c16="http://schemas.microsoft.com/office/drawing/2014/chart" uri="{C3380CC4-5D6E-409C-BE32-E72D297353CC}">
                <c16:uniqueId val="{00000001-F47E-4CC8-9C1A-AA6D48B2D2C6}"/>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3-F47E-4CC8-9C1A-AA6D48B2D2C6}"/>
              </c:ext>
            </c:extLst>
          </c:dPt>
          <c:dPt>
            <c:idx val="2"/>
            <c:bubble3D val="0"/>
            <c:spPr>
              <a:solidFill>
                <a:srgbClr val="CCF2F8"/>
              </a:solidFill>
              <a:ln w="25400">
                <a:solidFill>
                  <a:schemeClr val="bg1"/>
                </a:solidFill>
              </a:ln>
              <a:effectLst/>
            </c:spPr>
            <c:extLst>
              <c:ext xmlns:c16="http://schemas.microsoft.com/office/drawing/2014/chart" uri="{C3380CC4-5D6E-409C-BE32-E72D297353CC}">
                <c16:uniqueId val="{00000005-F47E-4CC8-9C1A-AA6D48B2D2C6}"/>
              </c:ext>
            </c:extLst>
          </c:dPt>
          <c:dPt>
            <c:idx val="3"/>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7-F47E-4CC8-9C1A-AA6D48B2D2C6}"/>
              </c:ext>
            </c:extLst>
          </c:dPt>
          <c:dPt>
            <c:idx val="4"/>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9-F47E-4CC8-9C1A-AA6D48B2D2C6}"/>
              </c:ext>
            </c:extLst>
          </c:dPt>
          <c:dPt>
            <c:idx val="5"/>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B-F47E-4CC8-9C1A-AA6D48B2D2C6}"/>
              </c:ext>
            </c:extLst>
          </c:dPt>
          <c:dPt>
            <c:idx val="6"/>
            <c:bubble3D val="0"/>
            <c:spPr>
              <a:solidFill>
                <a:schemeClr val="accent3"/>
              </a:solidFill>
              <a:ln w="25400">
                <a:solidFill>
                  <a:schemeClr val="bg1"/>
                </a:solidFill>
              </a:ln>
              <a:effectLst/>
            </c:spPr>
            <c:extLst>
              <c:ext xmlns:c16="http://schemas.microsoft.com/office/drawing/2014/chart" uri="{C3380CC4-5D6E-409C-BE32-E72D297353CC}">
                <c16:uniqueId val="{0000000D-F47E-4CC8-9C1A-AA6D48B2D2C6}"/>
              </c:ext>
            </c:extLst>
          </c:dPt>
          <c:dPt>
            <c:idx val="7"/>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0F-F47E-4CC8-9C1A-AA6D48B2D2C6}"/>
              </c:ext>
            </c:extLst>
          </c:dPt>
          <c:dPt>
            <c:idx val="8"/>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1-F47E-4CC8-9C1A-AA6D48B2D2C6}"/>
              </c:ext>
            </c:extLst>
          </c:dPt>
          <c:dPt>
            <c:idx val="9"/>
            <c:bubble3D val="0"/>
            <c:spPr>
              <a:solidFill>
                <a:schemeClr val="accent4">
                  <a:lumMod val="60000"/>
                </a:schemeClr>
              </a:solidFill>
              <a:ln w="25400">
                <a:solidFill>
                  <a:schemeClr val="bg1"/>
                </a:solidFill>
              </a:ln>
              <a:effectLst/>
            </c:spPr>
            <c:extLst>
              <c:ext xmlns:c16="http://schemas.microsoft.com/office/drawing/2014/chart" uri="{C3380CC4-5D6E-409C-BE32-E72D297353CC}">
                <c16:uniqueId val="{00000013-1C2B-42BE-A555-B4DE53B278AB}"/>
              </c:ext>
            </c:extLst>
          </c:dPt>
          <c:dPt>
            <c:idx val="10"/>
            <c:bubble3D val="0"/>
            <c:spPr>
              <a:solidFill>
                <a:schemeClr val="accent5">
                  <a:lumMod val="60000"/>
                </a:schemeClr>
              </a:solidFill>
              <a:ln w="25400">
                <a:solidFill>
                  <a:schemeClr val="bg1"/>
                </a:solidFill>
              </a:ln>
              <a:effectLst/>
            </c:spPr>
            <c:extLst>
              <c:ext xmlns:c16="http://schemas.microsoft.com/office/drawing/2014/chart" uri="{C3380CC4-5D6E-409C-BE32-E72D297353CC}">
                <c16:uniqueId val="{00000015-1C2B-42BE-A555-B4DE53B278AB}"/>
              </c:ext>
            </c:extLst>
          </c:dPt>
          <c:dPt>
            <c:idx val="11"/>
            <c:bubble3D val="0"/>
            <c:spPr>
              <a:solidFill>
                <a:schemeClr val="accent6">
                  <a:lumMod val="60000"/>
                </a:schemeClr>
              </a:solidFill>
              <a:ln w="25400">
                <a:solidFill>
                  <a:schemeClr val="bg1"/>
                </a:solidFill>
              </a:ln>
              <a:effectLst/>
            </c:spPr>
            <c:extLst>
              <c:ext xmlns:c16="http://schemas.microsoft.com/office/drawing/2014/chart" uri="{C3380CC4-5D6E-409C-BE32-E72D297353CC}">
                <c16:uniqueId val="{00000017-1C2B-42BE-A555-B4DE53B278AB}"/>
              </c:ext>
            </c:extLst>
          </c:dPt>
          <c:dPt>
            <c:idx val="12"/>
            <c:bubble3D val="0"/>
            <c:spPr>
              <a:solidFill>
                <a:schemeClr val="accent1">
                  <a:lumMod val="80000"/>
                  <a:lumOff val="20000"/>
                </a:schemeClr>
              </a:solidFill>
              <a:ln w="25400">
                <a:solidFill>
                  <a:schemeClr val="bg1"/>
                </a:solidFill>
              </a:ln>
              <a:effectLst/>
            </c:spPr>
            <c:extLst>
              <c:ext xmlns:c16="http://schemas.microsoft.com/office/drawing/2014/chart" uri="{C3380CC4-5D6E-409C-BE32-E72D297353CC}">
                <c16:uniqueId val="{00000019-1C2B-42BE-A555-B4DE53B278AB}"/>
              </c:ext>
            </c:extLst>
          </c:dPt>
          <c:dPt>
            <c:idx val="13"/>
            <c:bubble3D val="0"/>
            <c:spPr>
              <a:solidFill>
                <a:schemeClr val="accent2">
                  <a:lumMod val="80000"/>
                  <a:lumOff val="20000"/>
                </a:schemeClr>
              </a:solidFill>
              <a:ln w="25400">
                <a:solidFill>
                  <a:schemeClr val="bg1"/>
                </a:solidFill>
              </a:ln>
              <a:effectLst/>
            </c:spPr>
            <c:extLst>
              <c:ext xmlns:c16="http://schemas.microsoft.com/office/drawing/2014/chart" uri="{C3380CC4-5D6E-409C-BE32-E72D297353CC}">
                <c16:uniqueId val="{0000001B-1C2B-42BE-A555-B4DE53B278AB}"/>
              </c:ext>
            </c:extLst>
          </c:dPt>
          <c:dPt>
            <c:idx val="14"/>
            <c:bubble3D val="0"/>
            <c:spPr>
              <a:solidFill>
                <a:schemeClr val="accent3">
                  <a:lumMod val="80000"/>
                  <a:lumOff val="20000"/>
                </a:schemeClr>
              </a:solidFill>
              <a:ln w="25400">
                <a:solidFill>
                  <a:schemeClr val="bg1"/>
                </a:solidFill>
              </a:ln>
              <a:effectLst/>
            </c:spPr>
            <c:extLst>
              <c:ext xmlns:c16="http://schemas.microsoft.com/office/drawing/2014/chart" uri="{C3380CC4-5D6E-409C-BE32-E72D297353CC}">
                <c16:uniqueId val="{0000001D-1C2B-42BE-A555-B4DE53B278AB}"/>
              </c:ext>
            </c:extLst>
          </c:dPt>
          <c:dPt>
            <c:idx val="15"/>
            <c:bubble3D val="0"/>
            <c:spPr>
              <a:solidFill>
                <a:schemeClr val="accent4">
                  <a:lumMod val="80000"/>
                  <a:lumOff val="20000"/>
                </a:schemeClr>
              </a:solidFill>
              <a:ln w="25400">
                <a:solidFill>
                  <a:schemeClr val="bg1"/>
                </a:solidFill>
              </a:ln>
              <a:effectLst/>
            </c:spPr>
            <c:extLst>
              <c:ext xmlns:c16="http://schemas.microsoft.com/office/drawing/2014/chart" uri="{C3380CC4-5D6E-409C-BE32-E72D297353CC}">
                <c16:uniqueId val="{0000001F-1C2B-42BE-A555-B4DE53B278AB}"/>
              </c:ext>
            </c:extLst>
          </c:dPt>
          <c:dPt>
            <c:idx val="16"/>
            <c:bubble3D val="0"/>
            <c:spPr>
              <a:solidFill>
                <a:schemeClr val="accent5">
                  <a:lumMod val="80000"/>
                  <a:lumOff val="20000"/>
                </a:schemeClr>
              </a:solidFill>
              <a:ln w="25400">
                <a:solidFill>
                  <a:schemeClr val="bg1"/>
                </a:solidFill>
              </a:ln>
              <a:effectLst/>
            </c:spPr>
            <c:extLst>
              <c:ext xmlns:c16="http://schemas.microsoft.com/office/drawing/2014/chart" uri="{C3380CC4-5D6E-409C-BE32-E72D297353CC}">
                <c16:uniqueId val="{00000021-1C2B-42BE-A555-B4DE53B278AB}"/>
              </c:ext>
            </c:extLst>
          </c:dPt>
          <c:dPt>
            <c:idx val="17"/>
            <c:bubble3D val="0"/>
            <c:spPr>
              <a:solidFill>
                <a:schemeClr val="accent6">
                  <a:lumMod val="80000"/>
                  <a:lumOff val="20000"/>
                </a:schemeClr>
              </a:solidFill>
              <a:ln w="25400">
                <a:solidFill>
                  <a:schemeClr val="bg1"/>
                </a:solidFill>
              </a:ln>
              <a:effectLst/>
            </c:spPr>
            <c:extLst>
              <c:ext xmlns:c16="http://schemas.microsoft.com/office/drawing/2014/chart" uri="{C3380CC4-5D6E-409C-BE32-E72D297353CC}">
                <c16:uniqueId val="{00000023-1C2B-42BE-A555-B4DE53B278AB}"/>
              </c:ext>
            </c:extLst>
          </c:dPt>
          <c:dPt>
            <c:idx val="18"/>
            <c:bubble3D val="0"/>
            <c:spPr>
              <a:solidFill>
                <a:schemeClr val="accent1">
                  <a:lumMod val="80000"/>
                </a:schemeClr>
              </a:solidFill>
              <a:ln w="25400">
                <a:solidFill>
                  <a:schemeClr val="bg1"/>
                </a:solidFill>
              </a:ln>
              <a:effectLst/>
            </c:spPr>
            <c:extLst>
              <c:ext xmlns:c16="http://schemas.microsoft.com/office/drawing/2014/chart" uri="{C3380CC4-5D6E-409C-BE32-E72D297353CC}">
                <c16:uniqueId val="{00000025-1C2B-42BE-A555-B4DE53B278AB}"/>
              </c:ext>
            </c:extLst>
          </c:dPt>
          <c:dPt>
            <c:idx val="19"/>
            <c:bubble3D val="0"/>
            <c:spPr>
              <a:solidFill>
                <a:schemeClr val="accent2">
                  <a:lumMod val="80000"/>
                </a:schemeClr>
              </a:solidFill>
              <a:ln w="25400">
                <a:solidFill>
                  <a:schemeClr val="bg1"/>
                </a:solidFill>
              </a:ln>
              <a:effectLst/>
            </c:spPr>
            <c:extLst>
              <c:ext xmlns:c16="http://schemas.microsoft.com/office/drawing/2014/chart" uri="{C3380CC4-5D6E-409C-BE32-E72D297353CC}">
                <c16:uniqueId val="{00000027-1C2B-42BE-A555-B4DE53B278AB}"/>
              </c:ext>
            </c:extLst>
          </c:dPt>
          <c:dPt>
            <c:idx val="20"/>
            <c:bubble3D val="0"/>
            <c:spPr>
              <a:solidFill>
                <a:schemeClr val="accent3">
                  <a:lumMod val="80000"/>
                </a:schemeClr>
              </a:solidFill>
              <a:ln w="25400">
                <a:solidFill>
                  <a:schemeClr val="bg1"/>
                </a:solidFill>
              </a:ln>
              <a:effectLst/>
            </c:spPr>
            <c:extLst>
              <c:ext xmlns:c16="http://schemas.microsoft.com/office/drawing/2014/chart" uri="{C3380CC4-5D6E-409C-BE32-E72D297353CC}">
                <c16:uniqueId val="{00000029-1C2B-42BE-A555-B4DE53B278AB}"/>
              </c:ext>
            </c:extLst>
          </c:dPt>
          <c:dPt>
            <c:idx val="21"/>
            <c:bubble3D val="0"/>
            <c:spPr>
              <a:solidFill>
                <a:schemeClr val="accent4">
                  <a:lumMod val="80000"/>
                </a:schemeClr>
              </a:solidFill>
              <a:ln w="25400">
                <a:solidFill>
                  <a:schemeClr val="bg1"/>
                </a:solidFill>
              </a:ln>
              <a:effectLst/>
            </c:spPr>
            <c:extLst>
              <c:ext xmlns:c16="http://schemas.microsoft.com/office/drawing/2014/chart" uri="{C3380CC4-5D6E-409C-BE32-E72D297353CC}">
                <c16:uniqueId val="{0000002B-1C2B-42BE-A555-B4DE53B278AB}"/>
              </c:ext>
            </c:extLst>
          </c:dPt>
          <c:dPt>
            <c:idx val="22"/>
            <c:bubble3D val="0"/>
            <c:spPr>
              <a:solidFill>
                <a:schemeClr val="accent5">
                  <a:lumMod val="80000"/>
                </a:schemeClr>
              </a:solidFill>
              <a:ln w="25400">
                <a:solidFill>
                  <a:schemeClr val="bg1"/>
                </a:solidFill>
              </a:ln>
              <a:effectLst/>
            </c:spPr>
            <c:extLst>
              <c:ext xmlns:c16="http://schemas.microsoft.com/office/drawing/2014/chart" uri="{C3380CC4-5D6E-409C-BE32-E72D297353CC}">
                <c16:uniqueId val="{0000002D-1C2B-42BE-A555-B4DE53B278AB}"/>
              </c:ext>
            </c:extLst>
          </c:dPt>
          <c:dPt>
            <c:idx val="23"/>
            <c:bubble3D val="0"/>
            <c:spPr>
              <a:solidFill>
                <a:schemeClr val="accent6">
                  <a:lumMod val="80000"/>
                </a:schemeClr>
              </a:solidFill>
              <a:ln w="25400">
                <a:solidFill>
                  <a:schemeClr val="bg1"/>
                </a:solidFill>
              </a:ln>
              <a:effectLst/>
            </c:spPr>
            <c:extLst>
              <c:ext xmlns:c16="http://schemas.microsoft.com/office/drawing/2014/chart" uri="{C3380CC4-5D6E-409C-BE32-E72D297353CC}">
                <c16:uniqueId val="{0000002F-1C2B-42BE-A555-B4DE53B278AB}"/>
              </c:ext>
            </c:extLst>
          </c:dPt>
          <c:dLbls>
            <c:delete val="1"/>
          </c:dLbls>
          <c:cat>
            <c:multiLvlStrRef>
              <c:f>[0]!Asset_Chart_Labels</c:f>
            </c:multiLvlStrRef>
          </c:cat>
          <c:val>
            <c:numRef>
              <c:f>[0]!Asset_Chart_Data</c:f>
              <c:numCache>
                <c:formatCode>General</c:formatCode>
                <c:ptCount val="1"/>
                <c:pt idx="0">
                  <c:v>0</c:v>
                </c:pt>
              </c:numCache>
            </c:numRef>
          </c:val>
          <c:extLst>
            <c:ext xmlns:c16="http://schemas.microsoft.com/office/drawing/2014/chart" uri="{C3380CC4-5D6E-409C-BE32-E72D297353CC}">
              <c16:uniqueId val="{00000012-F47E-4CC8-9C1A-AA6D48B2D2C6}"/>
            </c:ext>
          </c:extLst>
        </c:ser>
        <c:dLbls>
          <c:showLegendKey val="0"/>
          <c:showVal val="0"/>
          <c:showCatName val="0"/>
          <c:showSerName val="0"/>
          <c:showPercent val="1"/>
          <c:showBubbleSize val="0"/>
          <c:showLeaderLines val="1"/>
        </c:dLbls>
        <c:firstSliceAng val="0"/>
      </c:pieChart>
      <c:spPr>
        <a:noFill/>
        <a:ln w="25400">
          <a:noFill/>
        </a:ln>
        <a:effectLst/>
      </c:spPr>
    </c:plotArea>
    <c:legend>
      <c:legendPos val="r"/>
      <c:layout>
        <c:manualLayout>
          <c:xMode val="edge"/>
          <c:yMode val="edge"/>
          <c:x val="0.66540318519966124"/>
          <c:y val="1.100325572109526E-2"/>
          <c:w val="0.31867790760439091"/>
          <c:h val="0.89432324549080389"/>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chemeClr val="bg1"/>
              </a:solidFill>
              <a:ln w="25400">
                <a:solidFill>
                  <a:srgbClr val="0238A7"/>
                </a:solidFill>
              </a:ln>
              <a:effectLst/>
            </c:spPr>
            <c:extLst>
              <c:ext xmlns:c16="http://schemas.microsoft.com/office/drawing/2014/chart" uri="{C3380CC4-5D6E-409C-BE32-E72D297353CC}">
                <c16:uniqueId val="{00000001-A52A-4AD6-9BBB-202E04D44F0B}"/>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3-A52A-4AD6-9BBB-202E04D44F0B}"/>
              </c:ext>
            </c:extLst>
          </c:dPt>
          <c:dPt>
            <c:idx val="2"/>
            <c:bubble3D val="0"/>
            <c:spPr>
              <a:solidFill>
                <a:srgbClr val="CCF2F8"/>
              </a:solidFill>
              <a:ln w="25400">
                <a:solidFill>
                  <a:schemeClr val="bg1"/>
                </a:solidFill>
              </a:ln>
              <a:effectLst/>
            </c:spPr>
            <c:extLst>
              <c:ext xmlns:c16="http://schemas.microsoft.com/office/drawing/2014/chart" uri="{C3380CC4-5D6E-409C-BE32-E72D297353CC}">
                <c16:uniqueId val="{00000005-A52A-4AD6-9BBB-202E04D44F0B}"/>
              </c:ext>
            </c:extLst>
          </c:dPt>
          <c:dPt>
            <c:idx val="3"/>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7-A52A-4AD6-9BBB-202E04D44F0B}"/>
              </c:ext>
            </c:extLst>
          </c:dPt>
          <c:dPt>
            <c:idx val="4"/>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9-A52A-4AD6-9BBB-202E04D44F0B}"/>
              </c:ext>
            </c:extLst>
          </c:dPt>
          <c:dPt>
            <c:idx val="5"/>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B-A52A-4AD6-9BBB-202E04D44F0B}"/>
              </c:ext>
            </c:extLst>
          </c:dPt>
          <c:dPt>
            <c:idx val="6"/>
            <c:bubble3D val="0"/>
            <c:spPr>
              <a:solidFill>
                <a:schemeClr val="accent3"/>
              </a:solidFill>
              <a:ln w="25400">
                <a:solidFill>
                  <a:schemeClr val="bg1"/>
                </a:solidFill>
              </a:ln>
              <a:effectLst/>
            </c:spPr>
            <c:extLst>
              <c:ext xmlns:c16="http://schemas.microsoft.com/office/drawing/2014/chart" uri="{C3380CC4-5D6E-409C-BE32-E72D297353CC}">
                <c16:uniqueId val="{0000000D-A52A-4AD6-9BBB-202E04D44F0B}"/>
              </c:ext>
            </c:extLst>
          </c:dPt>
          <c:dPt>
            <c:idx val="7"/>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0F-A52A-4AD6-9BBB-202E04D44F0B}"/>
              </c:ext>
            </c:extLst>
          </c:dPt>
          <c:dPt>
            <c:idx val="8"/>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1-A52A-4AD6-9BBB-202E04D44F0B}"/>
              </c:ext>
            </c:extLst>
          </c:dPt>
          <c:dLbls>
            <c:delete val="1"/>
          </c:dLbls>
          <c:cat>
            <c:strRef>
              <c:f>[0]!Debt_Chart_Labels</c:f>
              <c:strCache>
                <c:ptCount val="4"/>
                <c:pt idx="0">
                  <c:v>Assets</c:v>
                </c:pt>
                <c:pt idx="1">
                  <c:v>Debt - Mortgages</c:v>
                </c:pt>
                <c:pt idx="2">
                  <c:v>Debt - General</c:v>
                </c:pt>
                <c:pt idx="3">
                  <c:v>Debt - High Interest (&gt;10%)</c:v>
                </c:pt>
              </c:strCache>
            </c:strRef>
          </c:cat>
          <c:val>
            <c:numRef>
              <c:f>[0]!Debt_Chart_Data</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12-A52A-4AD6-9BBB-202E04D44F0B}"/>
            </c:ext>
          </c:extLst>
        </c:ser>
        <c:dLbls>
          <c:showLegendKey val="0"/>
          <c:showVal val="0"/>
          <c:showCatName val="0"/>
          <c:showSerName val="0"/>
          <c:showPercent val="1"/>
          <c:showBubbleSize val="0"/>
          <c:showLeaderLines val="1"/>
        </c:dLbls>
        <c:firstSliceAng val="0"/>
      </c:pieChart>
      <c:spPr>
        <a:noFill/>
        <a:ln w="25400">
          <a:noFill/>
        </a:ln>
        <a:effectLst/>
      </c:spPr>
    </c:plotArea>
    <c:legend>
      <c:legendPos val="r"/>
      <c:layout>
        <c:manualLayout>
          <c:xMode val="edge"/>
          <c:yMode val="edge"/>
          <c:x val="0.66540308214485244"/>
          <c:y val="1.358723049953328E-2"/>
          <c:w val="0.31867790760439091"/>
          <c:h val="0.89432324549080389"/>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rgbClr val="002060"/>
              </a:solidFill>
              <a:ln w="25400">
                <a:solidFill>
                  <a:schemeClr val="bg1"/>
                </a:solidFill>
              </a:ln>
              <a:effectLst/>
            </c:spPr>
            <c:extLst>
              <c:ext xmlns:c16="http://schemas.microsoft.com/office/drawing/2014/chart" uri="{C3380CC4-5D6E-409C-BE32-E72D297353CC}">
                <c16:uniqueId val="{00000001-F258-4DED-A120-BD7B5D15C559}"/>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3-F258-4DED-A120-BD7B5D15C559}"/>
              </c:ext>
            </c:extLst>
          </c:dPt>
          <c:dPt>
            <c:idx val="2"/>
            <c:bubble3D val="0"/>
            <c:spPr>
              <a:solidFill>
                <a:srgbClr val="2AAFEA"/>
              </a:solidFill>
              <a:ln w="25400">
                <a:solidFill>
                  <a:schemeClr val="bg1"/>
                </a:solidFill>
              </a:ln>
              <a:effectLst/>
            </c:spPr>
            <c:extLst>
              <c:ext xmlns:c16="http://schemas.microsoft.com/office/drawing/2014/chart" uri="{C3380CC4-5D6E-409C-BE32-E72D297353CC}">
                <c16:uniqueId val="{00000005-F258-4DED-A120-BD7B5D15C559}"/>
              </c:ext>
            </c:extLst>
          </c:dPt>
          <c:dPt>
            <c:idx val="3"/>
            <c:bubble3D val="0"/>
            <c:spPr>
              <a:solidFill>
                <a:srgbClr val="CCF2F8"/>
              </a:solidFill>
              <a:ln w="25400">
                <a:solidFill>
                  <a:schemeClr val="bg1"/>
                </a:solidFill>
              </a:ln>
              <a:effectLst/>
            </c:spPr>
            <c:extLst>
              <c:ext xmlns:c16="http://schemas.microsoft.com/office/drawing/2014/chart" uri="{C3380CC4-5D6E-409C-BE32-E72D297353CC}">
                <c16:uniqueId val="{00000007-F258-4DED-A120-BD7B5D15C559}"/>
              </c:ext>
            </c:extLst>
          </c:dPt>
          <c:dPt>
            <c:idx val="4"/>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9-F258-4DED-A120-BD7B5D15C559}"/>
              </c:ext>
            </c:extLst>
          </c:dPt>
          <c:dPt>
            <c:idx val="5"/>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B-F258-4DED-A120-BD7B5D15C559}"/>
              </c:ext>
            </c:extLst>
          </c:dPt>
          <c:dPt>
            <c:idx val="6"/>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D-F258-4DED-A120-BD7B5D15C559}"/>
              </c:ext>
            </c:extLst>
          </c:dPt>
          <c:dPt>
            <c:idx val="7"/>
            <c:bubble3D val="0"/>
            <c:spPr>
              <a:solidFill>
                <a:schemeClr val="accent3"/>
              </a:solidFill>
              <a:ln w="25400">
                <a:solidFill>
                  <a:schemeClr val="bg1"/>
                </a:solidFill>
              </a:ln>
              <a:effectLst/>
            </c:spPr>
            <c:extLst>
              <c:ext xmlns:c16="http://schemas.microsoft.com/office/drawing/2014/chart" uri="{C3380CC4-5D6E-409C-BE32-E72D297353CC}">
                <c16:uniqueId val="{0000000F-F258-4DED-A120-BD7B5D15C559}"/>
              </c:ext>
            </c:extLst>
          </c:dPt>
          <c:dPt>
            <c:idx val="8"/>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11-F258-4DED-A120-BD7B5D15C559}"/>
              </c:ext>
            </c:extLst>
          </c:dPt>
          <c:dPt>
            <c:idx val="9"/>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3-F258-4DED-A120-BD7B5D15C559}"/>
              </c:ext>
            </c:extLst>
          </c:dPt>
          <c:dLbls>
            <c:delete val="1"/>
          </c:dLbls>
          <c:cat>
            <c:strRef>
              <c:f>[0]!Category_Chart_Labels</c:f>
              <c:strCache>
                <c:ptCount val="7"/>
                <c:pt idx="0">
                  <c:v>Retirement</c:v>
                </c:pt>
                <c:pt idx="1">
                  <c:v>Cash</c:v>
                </c:pt>
                <c:pt idx="2">
                  <c:v>Real Estate</c:v>
                </c:pt>
                <c:pt idx="3">
                  <c:v>General Investment</c:v>
                </c:pt>
                <c:pt idx="4">
                  <c:v>Business Ownership</c:v>
                </c:pt>
                <c:pt idx="5">
                  <c:v>Personal Items</c:v>
                </c:pt>
                <c:pt idx="6">
                  <c:v>Other</c:v>
                </c:pt>
              </c:strCache>
            </c:strRef>
          </c:cat>
          <c:val>
            <c:numRef>
              <c:f>[0]!Category_Chart_Data</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4-F258-4DED-A120-BD7B5D15C559}"/>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3527902385695767"/>
          <c:y val="2.4606299212598442E-3"/>
          <c:w val="0.34880199444500221"/>
          <c:h val="0.958872579347360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rgbClr val="002060"/>
              </a:solidFill>
              <a:ln w="25400">
                <a:solidFill>
                  <a:schemeClr val="bg1"/>
                </a:solidFill>
              </a:ln>
              <a:effectLst/>
            </c:spPr>
            <c:extLst>
              <c:ext xmlns:c16="http://schemas.microsoft.com/office/drawing/2014/chart" uri="{C3380CC4-5D6E-409C-BE32-E72D297353CC}">
                <c16:uniqueId val="{00000009-F17E-401F-8AA1-CC38C70EF49B}"/>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B-F17E-401F-8AA1-CC38C70EF49B}"/>
              </c:ext>
            </c:extLst>
          </c:dPt>
          <c:dPt>
            <c:idx val="2"/>
            <c:bubble3D val="0"/>
            <c:spPr>
              <a:solidFill>
                <a:srgbClr val="2AAFEA"/>
              </a:solidFill>
              <a:ln w="25400">
                <a:solidFill>
                  <a:schemeClr val="bg1"/>
                </a:solidFill>
              </a:ln>
              <a:effectLst/>
            </c:spPr>
            <c:extLst>
              <c:ext xmlns:c16="http://schemas.microsoft.com/office/drawing/2014/chart" uri="{C3380CC4-5D6E-409C-BE32-E72D297353CC}">
                <c16:uniqueId val="{0000000D-F17E-401F-8AA1-CC38C70EF49B}"/>
              </c:ext>
            </c:extLst>
          </c:dPt>
          <c:dPt>
            <c:idx val="3"/>
            <c:bubble3D val="0"/>
            <c:spPr>
              <a:solidFill>
                <a:srgbClr val="CCF2F8"/>
              </a:solidFill>
              <a:ln w="25400">
                <a:solidFill>
                  <a:schemeClr val="bg1"/>
                </a:solidFill>
              </a:ln>
              <a:effectLst/>
            </c:spPr>
            <c:extLst>
              <c:ext xmlns:c16="http://schemas.microsoft.com/office/drawing/2014/chart" uri="{C3380CC4-5D6E-409C-BE32-E72D297353CC}">
                <c16:uniqueId val="{0000000F-F17E-401F-8AA1-CC38C70EF49B}"/>
              </c:ext>
            </c:extLst>
          </c:dPt>
          <c:dPt>
            <c:idx val="4"/>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11-F17E-401F-8AA1-CC38C70EF49B}"/>
              </c:ext>
            </c:extLst>
          </c:dPt>
          <c:dPt>
            <c:idx val="5"/>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13-F17E-401F-8AA1-CC38C70EF49B}"/>
              </c:ext>
            </c:extLst>
          </c:dPt>
          <c:dPt>
            <c:idx val="6"/>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15-F17E-401F-8AA1-CC38C70EF49B}"/>
              </c:ext>
            </c:extLst>
          </c:dPt>
          <c:dPt>
            <c:idx val="7"/>
            <c:bubble3D val="0"/>
            <c:spPr>
              <a:solidFill>
                <a:schemeClr val="accent3"/>
              </a:solidFill>
              <a:ln w="25400">
                <a:solidFill>
                  <a:schemeClr val="bg1"/>
                </a:solidFill>
              </a:ln>
              <a:effectLst/>
            </c:spPr>
            <c:extLst>
              <c:ext xmlns:c16="http://schemas.microsoft.com/office/drawing/2014/chart" uri="{C3380CC4-5D6E-409C-BE32-E72D297353CC}">
                <c16:uniqueId val="{00000017-F17E-401F-8AA1-CC38C70EF49B}"/>
              </c:ext>
            </c:extLst>
          </c:dPt>
          <c:dPt>
            <c:idx val="8"/>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19-F17E-401F-8AA1-CC38C70EF49B}"/>
              </c:ext>
            </c:extLst>
          </c:dPt>
          <c:dPt>
            <c:idx val="9"/>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B-F17E-401F-8AA1-CC38C70EF49B}"/>
              </c:ext>
            </c:extLst>
          </c:dPt>
          <c:dLbls>
            <c:delete val="1"/>
          </c:dLbls>
          <c:cat>
            <c:multiLvlStrRef>
              <c:f>[0]!Ownership_Chart_Labels</c:f>
            </c:multiLvlStrRef>
          </c:cat>
          <c:val>
            <c:numRef>
              <c:f>[0]!Ownership_Chart_Data</c:f>
              <c:numCache>
                <c:formatCode>General</c:formatCode>
                <c:ptCount val="1"/>
                <c:pt idx="0">
                  <c:v>0</c:v>
                </c:pt>
              </c:numCache>
            </c:numRef>
          </c:val>
          <c:extLst>
            <c:ext xmlns:c16="http://schemas.microsoft.com/office/drawing/2014/chart" uri="{C3380CC4-5D6E-409C-BE32-E72D297353CC}">
              <c16:uniqueId val="{0000001C-F17E-401F-8AA1-CC38C70EF49B}"/>
            </c:ext>
          </c:extLst>
        </c:ser>
        <c:dLbls>
          <c:showLegendKey val="0"/>
          <c:showVal val="0"/>
          <c:showCatName val="0"/>
          <c:showSerName val="0"/>
          <c:showPercent val="1"/>
          <c:showBubbleSize val="0"/>
          <c:showLeaderLines val="1"/>
        </c:dLbls>
        <c:firstSliceAng val="0"/>
      </c:pieChart>
    </c:plotArea>
    <c:legend>
      <c:legendPos val="r"/>
      <c:layout>
        <c:manualLayout>
          <c:xMode val="edge"/>
          <c:yMode val="edge"/>
          <c:x val="0.68547982706980892"/>
          <c:y val="1.2786941362812922E-2"/>
          <c:w val="0.27708659911486966"/>
          <c:h val="0.958872579347360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7"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3.png"/><Relationship Id="rId6" Type="http://schemas.openxmlformats.org/officeDocument/2006/relationships/image" Target="../media/image8.emf"/><Relationship Id="rId5" Type="http://schemas.openxmlformats.org/officeDocument/2006/relationships/image" Target="../media/image7.emf"/><Relationship Id="rId4" Type="http://schemas.openxmlformats.org/officeDocument/2006/relationships/image" Target="../media/image6.emf"/></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image" Target="../media/image14.svg"/><Relationship Id="rId5" Type="http://schemas.openxmlformats.org/officeDocument/2006/relationships/image" Target="../media/image13.png"/><Relationship Id="rId4" Type="http://schemas.openxmlformats.org/officeDocument/2006/relationships/chart" Target="../charts/chart6.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10.emf"/><Relationship Id="rId1" Type="http://schemas.openxmlformats.org/officeDocument/2006/relationships/image" Target="../media/image9.emf"/><Relationship Id="rId4"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411040</xdr:colOff>
          <xdr:row>14</xdr:row>
          <xdr:rowOff>9525</xdr:rowOff>
        </xdr:to>
        <xdr:pic>
          <xdr:nvPicPr>
            <xdr:cNvPr id="13" name="Picture 12">
              <a:extLst>
                <a:ext uri="{FF2B5EF4-FFF2-40B4-BE49-F238E27FC236}">
                  <a16:creationId xmlns:a16="http://schemas.microsoft.com/office/drawing/2014/main" id="{088086C2-1675-FDAA-03AC-154F192351C6}"/>
                </a:ext>
              </a:extLst>
            </xdr:cNvPr>
            <xdr:cNvPicPr>
              <a:picLocks noChangeAspect="1" noChangeArrowheads="1"/>
              <a:extLst>
                <a:ext uri="{84589F7E-364E-4C9E-8A38-B11213B215E9}">
                  <a14:cameraTool cellRange="Charts!$A$5" spid="_x0000_s9660"/>
                </a:ext>
              </a:extLst>
            </xdr:cNvPicPr>
          </xdr:nvPicPr>
          <xdr:blipFill>
            <a:blip xmlns:r="http://schemas.openxmlformats.org/officeDocument/2006/relationships" r:embed="rId1"/>
            <a:srcRect/>
            <a:stretch>
              <a:fillRect/>
            </a:stretch>
          </xdr:blipFill>
          <xdr:spPr bwMode="auto">
            <a:xfrm>
              <a:off x="2351942" y="4044462"/>
              <a:ext cx="542925" cy="2000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5</xdr:col>
          <xdr:colOff>411040</xdr:colOff>
          <xdr:row>15</xdr:row>
          <xdr:rowOff>9525</xdr:rowOff>
        </xdr:to>
        <xdr:pic>
          <xdr:nvPicPr>
            <xdr:cNvPr id="14" name="Picture 13">
              <a:extLst>
                <a:ext uri="{FF2B5EF4-FFF2-40B4-BE49-F238E27FC236}">
                  <a16:creationId xmlns:a16="http://schemas.microsoft.com/office/drawing/2014/main" id="{92932A82-A9CF-23A1-716E-5DEC8D46B058}"/>
                </a:ext>
              </a:extLst>
            </xdr:cNvPr>
            <xdr:cNvPicPr>
              <a:picLocks noChangeAspect="1" noChangeArrowheads="1"/>
              <a:extLst>
                <a:ext uri="{84589F7E-364E-4C9E-8A38-B11213B215E9}">
                  <a14:cameraTool cellRange="Charts!$A$5" spid="_x0000_s9661"/>
                </a:ext>
              </a:extLst>
            </xdr:cNvPicPr>
          </xdr:nvPicPr>
          <xdr:blipFill>
            <a:blip xmlns:r="http://schemas.openxmlformats.org/officeDocument/2006/relationships" r:embed="rId1"/>
            <a:srcRect/>
            <a:stretch>
              <a:fillRect/>
            </a:stretch>
          </xdr:blipFill>
          <xdr:spPr bwMode="auto">
            <a:xfrm>
              <a:off x="2352675" y="4238625"/>
              <a:ext cx="542925" cy="2000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411040</xdr:colOff>
          <xdr:row>16</xdr:row>
          <xdr:rowOff>9525</xdr:rowOff>
        </xdr:to>
        <xdr:pic>
          <xdr:nvPicPr>
            <xdr:cNvPr id="15" name="Picture 14">
              <a:extLst>
                <a:ext uri="{FF2B5EF4-FFF2-40B4-BE49-F238E27FC236}">
                  <a16:creationId xmlns:a16="http://schemas.microsoft.com/office/drawing/2014/main" id="{AFD1CFE7-757E-5611-CBC6-7FD15F098D18}"/>
                </a:ext>
              </a:extLst>
            </xdr:cNvPr>
            <xdr:cNvPicPr>
              <a:picLocks noChangeAspect="1" noChangeArrowheads="1"/>
              <a:extLst>
                <a:ext uri="{84589F7E-364E-4C9E-8A38-B11213B215E9}">
                  <a14:cameraTool cellRange="Charts!$A$5" spid="_x0000_s9662"/>
                </a:ext>
              </a:extLst>
            </xdr:cNvPicPr>
          </xdr:nvPicPr>
          <xdr:blipFill>
            <a:blip xmlns:r="http://schemas.openxmlformats.org/officeDocument/2006/relationships" r:embed="rId1"/>
            <a:srcRect/>
            <a:stretch>
              <a:fillRect/>
            </a:stretch>
          </xdr:blipFill>
          <xdr:spPr bwMode="auto">
            <a:xfrm>
              <a:off x="2351942" y="4425462"/>
              <a:ext cx="542925" cy="2000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12</xdr:col>
      <xdr:colOff>162721</xdr:colOff>
      <xdr:row>2</xdr:row>
      <xdr:rowOff>34098</xdr:rowOff>
    </xdr:from>
    <xdr:to>
      <xdr:col>13</xdr:col>
      <xdr:colOff>763658</xdr:colOff>
      <xdr:row>3</xdr:row>
      <xdr:rowOff>314645</xdr:rowOff>
    </xdr:to>
    <xdr:pic>
      <xdr:nvPicPr>
        <xdr:cNvPr id="2" name="Picture 1">
          <a:extLst>
            <a:ext uri="{FF2B5EF4-FFF2-40B4-BE49-F238E27FC236}">
              <a16:creationId xmlns:a16="http://schemas.microsoft.com/office/drawing/2014/main" id="{AAEC06C7-489C-4B45-A5EE-B57D4714DF70}"/>
            </a:ext>
          </a:extLst>
        </xdr:cNvPr>
        <xdr:cNvPicPr>
          <a:picLocks noChangeAspect="1"/>
        </xdr:cNvPicPr>
      </xdr:nvPicPr>
      <xdr:blipFill rotWithShape="1">
        <a:blip xmlns:r="http://schemas.openxmlformats.org/officeDocument/2006/relationships" r:embed="rId1"/>
        <a:srcRect l="16485" t="41766" r="16018" b="42728"/>
        <a:stretch/>
      </xdr:blipFill>
      <xdr:spPr>
        <a:xfrm>
          <a:off x="11247440" y="335723"/>
          <a:ext cx="2670968" cy="606778"/>
        </a:xfrm>
        <a:prstGeom prst="rect">
          <a:avLst/>
        </a:prstGeom>
      </xdr:spPr>
    </xdr:pic>
    <xdr:clientData/>
  </xdr:twoCellAnchor>
  <xdr:twoCellAnchor editAs="oneCell">
    <xdr:from>
      <xdr:col>0</xdr:col>
      <xdr:colOff>231913</xdr:colOff>
      <xdr:row>8</xdr:row>
      <xdr:rowOff>24848</xdr:rowOff>
    </xdr:from>
    <xdr:to>
      <xdr:col>1</xdr:col>
      <xdr:colOff>635091</xdr:colOff>
      <xdr:row>13</xdr:row>
      <xdr:rowOff>33450</xdr:rowOff>
    </xdr:to>
    <xdr:pic>
      <xdr:nvPicPr>
        <xdr:cNvPr id="4" name="Picture 3">
          <a:extLst>
            <a:ext uri="{FF2B5EF4-FFF2-40B4-BE49-F238E27FC236}">
              <a16:creationId xmlns:a16="http://schemas.microsoft.com/office/drawing/2014/main" id="{1C29A83A-8C47-62AD-D83D-46AC4B1A75A4}"/>
            </a:ext>
          </a:extLst>
        </xdr:cNvPr>
        <xdr:cNvPicPr>
          <a:picLocks noChangeAspect="1"/>
        </xdr:cNvPicPr>
      </xdr:nvPicPr>
      <xdr:blipFill>
        <a:blip xmlns:r="http://schemas.openxmlformats.org/officeDocument/2006/relationships" r:embed="rId2"/>
        <a:stretch>
          <a:fillRect/>
        </a:stretch>
      </xdr:blipFill>
      <xdr:spPr>
        <a:xfrm>
          <a:off x="231913" y="2062370"/>
          <a:ext cx="908417" cy="12675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457355</xdr:colOff>
      <xdr:row>1</xdr:row>
      <xdr:rowOff>17389</xdr:rowOff>
    </xdr:from>
    <xdr:to>
      <xdr:col>23</xdr:col>
      <xdr:colOff>460605</xdr:colOff>
      <xdr:row>4</xdr:row>
      <xdr:rowOff>100521</xdr:rowOff>
    </xdr:to>
    <xdr:pic>
      <xdr:nvPicPr>
        <xdr:cNvPr id="6" name="Picture 5">
          <a:extLst>
            <a:ext uri="{FF2B5EF4-FFF2-40B4-BE49-F238E27FC236}">
              <a16:creationId xmlns:a16="http://schemas.microsoft.com/office/drawing/2014/main" id="{CA68B22C-E635-4CA6-80BA-7C9AA9AADD6B}"/>
            </a:ext>
          </a:extLst>
        </xdr:cNvPr>
        <xdr:cNvPicPr>
          <a:picLocks noChangeAspect="1"/>
        </xdr:cNvPicPr>
      </xdr:nvPicPr>
      <xdr:blipFill rotWithShape="1">
        <a:blip xmlns:r="http://schemas.openxmlformats.org/officeDocument/2006/relationships" r:embed="rId1"/>
        <a:srcRect l="16485" t="41766" r="16018" b="42728"/>
        <a:stretch/>
      </xdr:blipFill>
      <xdr:spPr>
        <a:xfrm>
          <a:off x="20868069" y="459621"/>
          <a:ext cx="2667982" cy="596408"/>
        </a:xfrm>
        <a:prstGeom prst="rect">
          <a:avLst/>
        </a:prstGeom>
      </xdr:spPr>
    </xdr:pic>
    <xdr:clientData/>
  </xdr:twoCellAnchor>
  <xdr:twoCellAnchor>
    <xdr:from>
      <xdr:col>2</xdr:col>
      <xdr:colOff>59048</xdr:colOff>
      <xdr:row>65</xdr:row>
      <xdr:rowOff>86590</xdr:rowOff>
    </xdr:from>
    <xdr:to>
      <xdr:col>23</xdr:col>
      <xdr:colOff>325952</xdr:colOff>
      <xdr:row>88</xdr:row>
      <xdr:rowOff>35963</xdr:rowOff>
    </xdr:to>
    <xdr:graphicFrame macro="">
      <xdr:nvGraphicFramePr>
        <xdr:cNvPr id="8" name="Chart 4">
          <a:extLst>
            <a:ext uri="{FF2B5EF4-FFF2-40B4-BE49-F238E27FC236}">
              <a16:creationId xmlns:a16="http://schemas.microsoft.com/office/drawing/2014/main" id="{513BED9C-6ADD-EF2F-3704-0B5A8FF74E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19050</xdr:colOff>
          <xdr:row>8</xdr:row>
          <xdr:rowOff>19049</xdr:rowOff>
        </xdr:from>
        <xdr:to>
          <xdr:col>12</xdr:col>
          <xdr:colOff>175532</xdr:colOff>
          <xdr:row>28</xdr:row>
          <xdr:rowOff>126305</xdr:rowOff>
        </xdr:to>
        <xdr:pic>
          <xdr:nvPicPr>
            <xdr:cNvPr id="15" name="Graphic 14" descr="Pie chart with solid fill">
              <a:extLst>
                <a:ext uri="{FF2B5EF4-FFF2-40B4-BE49-F238E27FC236}">
                  <a16:creationId xmlns:a16="http://schemas.microsoft.com/office/drawing/2014/main" id="{8ED7552A-0056-1F47-42F9-4755E05651BD}"/>
                </a:ext>
              </a:extLst>
            </xdr:cNvPr>
            <xdr:cNvPicPr>
              <a:picLocks noChangeAspect="1"/>
              <a:extLst>
                <a:ext uri="{84589F7E-364E-4C9E-8A38-B11213B215E9}">
                  <a14:cameraTool cellRange="TL_Chart" spid="_x0000_s7897"/>
                </a:ext>
              </a:extLst>
            </xdr:cNvPicPr>
          </xdr:nvPicPr>
          <xdr:blipFill>
            <a:blip xmlns:r="http://schemas.openxmlformats.org/officeDocument/2006/relationships" r:embed="rId3"/>
            <a:stretch>
              <a:fillRect/>
            </a:stretch>
          </xdr:blipFill>
          <xdr:spPr>
            <a:xfrm>
              <a:off x="4237264" y="1447799"/>
              <a:ext cx="5191125" cy="4572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8</xdr:row>
          <xdr:rowOff>19050</xdr:rowOff>
        </xdr:from>
        <xdr:to>
          <xdr:col>24</xdr:col>
          <xdr:colOff>175532</xdr:colOff>
          <xdr:row>28</xdr:row>
          <xdr:rowOff>126306</xdr:rowOff>
        </xdr:to>
        <xdr:pic>
          <xdr:nvPicPr>
            <xdr:cNvPr id="17" name="Graphic 16" descr="Pie chart with solid fill">
              <a:extLst>
                <a:ext uri="{FF2B5EF4-FFF2-40B4-BE49-F238E27FC236}">
                  <a16:creationId xmlns:a16="http://schemas.microsoft.com/office/drawing/2014/main" id="{9D746EDE-6420-4F51-AAF7-FA1A8472CA2D}"/>
                </a:ext>
              </a:extLst>
            </xdr:cNvPr>
            <xdr:cNvPicPr>
              <a:picLocks noChangeAspect="1"/>
              <a:extLst>
                <a:ext uri="{84589F7E-364E-4C9E-8A38-B11213B215E9}">
                  <a14:cameraTool cellRange="TR_Chart" spid="_x0000_s7898"/>
                </a:ext>
              </a:extLst>
            </xdr:cNvPicPr>
          </xdr:nvPicPr>
          <xdr:blipFill>
            <a:blip xmlns:r="http://schemas.openxmlformats.org/officeDocument/2006/relationships" r:embed="rId4"/>
            <a:stretch>
              <a:fillRect/>
            </a:stretch>
          </xdr:blipFill>
          <xdr:spPr>
            <a:xfrm>
              <a:off x="13966371" y="1447800"/>
              <a:ext cx="5191125" cy="4572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xdr:row>
          <xdr:rowOff>19050</xdr:rowOff>
        </xdr:from>
        <xdr:to>
          <xdr:col>12</xdr:col>
          <xdr:colOff>173736</xdr:colOff>
          <xdr:row>56</xdr:row>
          <xdr:rowOff>137512</xdr:rowOff>
        </xdr:to>
        <xdr:pic>
          <xdr:nvPicPr>
            <xdr:cNvPr id="19" name="Graphic 18" descr="Pie chart with solid fill">
              <a:extLst>
                <a:ext uri="{FF2B5EF4-FFF2-40B4-BE49-F238E27FC236}">
                  <a16:creationId xmlns:a16="http://schemas.microsoft.com/office/drawing/2014/main" id="{00D9B08A-2493-2270-746E-3AC3CBC75D67}"/>
                </a:ext>
              </a:extLst>
            </xdr:cNvPr>
            <xdr:cNvPicPr>
              <a:picLocks/>
              <a:extLst>
                <a:ext uri="{84589F7E-364E-4C9E-8A38-B11213B215E9}">
                  <a14:cameraTool cellRange="BL_Chart" spid="_x0000_s7899"/>
                </a:ext>
              </a:extLst>
            </xdr:cNvPicPr>
          </xdr:nvPicPr>
          <xdr:blipFill>
            <a:blip xmlns:r="http://schemas.openxmlformats.org/officeDocument/2006/relationships" r:embed="rId5"/>
            <a:stretch>
              <a:fillRect/>
            </a:stretch>
          </xdr:blipFill>
          <xdr:spPr>
            <a:xfrm>
              <a:off x="4229100" y="6877050"/>
              <a:ext cx="5202936" cy="4572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17691</xdr:colOff>
          <xdr:row>36</xdr:row>
          <xdr:rowOff>17690</xdr:rowOff>
        </xdr:from>
        <xdr:to>
          <xdr:col>24</xdr:col>
          <xdr:colOff>185984</xdr:colOff>
          <xdr:row>56</xdr:row>
          <xdr:rowOff>136152</xdr:rowOff>
        </xdr:to>
        <xdr:pic>
          <xdr:nvPicPr>
            <xdr:cNvPr id="23" name="Graphic 22" descr="Pie chart with solid fill">
              <a:extLst>
                <a:ext uri="{FF2B5EF4-FFF2-40B4-BE49-F238E27FC236}">
                  <a16:creationId xmlns:a16="http://schemas.microsoft.com/office/drawing/2014/main" id="{EBD8FB70-4D32-9AFD-8893-C2CA0321BBDD}"/>
                </a:ext>
              </a:extLst>
            </xdr:cNvPr>
            <xdr:cNvPicPr>
              <a:picLocks/>
              <a:extLst>
                <a:ext uri="{84589F7E-364E-4C9E-8A38-B11213B215E9}">
                  <a14:cameraTool cellRange="BR_Chart" spid="_x0000_s7900"/>
                </a:ext>
              </a:extLst>
            </xdr:cNvPicPr>
          </xdr:nvPicPr>
          <xdr:blipFill>
            <a:blip xmlns:r="http://schemas.openxmlformats.org/officeDocument/2006/relationships" r:embed="rId6"/>
            <a:stretch>
              <a:fillRect/>
            </a:stretch>
          </xdr:blipFill>
          <xdr:spPr>
            <a:xfrm>
              <a:off x="13971816" y="6875690"/>
              <a:ext cx="5216543" cy="4572000"/>
            </a:xfrm>
            <a:prstGeom prst="rect">
              <a:avLst/>
            </a:prstGeom>
          </xdr:spPr>
        </xdr:pic>
        <xdr:clientData/>
      </xdr:twoCellAnchor>
    </mc:Choice>
    <mc:Fallback/>
  </mc:AlternateContent>
  <xdr:twoCellAnchor>
    <xdr:from>
      <xdr:col>2</xdr:col>
      <xdr:colOff>142875</xdr:colOff>
      <xdr:row>65</xdr:row>
      <xdr:rowOff>142875</xdr:rowOff>
    </xdr:from>
    <xdr:to>
      <xdr:col>23</xdr:col>
      <xdr:colOff>409779</xdr:colOff>
      <xdr:row>88</xdr:row>
      <xdr:rowOff>92248</xdr:rowOff>
    </xdr:to>
    <xdr:graphicFrame macro="">
      <xdr:nvGraphicFramePr>
        <xdr:cNvPr id="3" name="Chart 4">
          <a:extLst>
            <a:ext uri="{FF2B5EF4-FFF2-40B4-BE49-F238E27FC236}">
              <a16:creationId xmlns:a16="http://schemas.microsoft.com/office/drawing/2014/main" id="{1AF5B933-AF36-4FDA-9A5A-3AC58F164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125402</xdr:colOff>
      <xdr:row>3</xdr:row>
      <xdr:rowOff>156226</xdr:rowOff>
    </xdr:to>
    <xdr:graphicFrame macro="">
      <xdr:nvGraphicFramePr>
        <xdr:cNvPr id="2" name="Chart 4">
          <a:extLst>
            <a:ext uri="{FF2B5EF4-FFF2-40B4-BE49-F238E27FC236}">
              <a16:creationId xmlns:a16="http://schemas.microsoft.com/office/drawing/2014/main" id="{8E0CF3A1-F7C6-4509-93D4-302D82A133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5191124</xdr:colOff>
      <xdr:row>1</xdr:row>
      <xdr:rowOff>0</xdr:rowOff>
    </xdr:from>
    <xdr:to>
      <xdr:col>3</xdr:col>
      <xdr:colOff>121538</xdr:colOff>
      <xdr:row>3</xdr:row>
      <xdr:rowOff>156972</xdr:rowOff>
    </xdr:to>
    <xdr:graphicFrame macro="">
      <xdr:nvGraphicFramePr>
        <xdr:cNvPr id="3" name="Chart 6">
          <a:extLst>
            <a:ext uri="{FF2B5EF4-FFF2-40B4-BE49-F238E27FC236}">
              <a16:creationId xmlns:a16="http://schemas.microsoft.com/office/drawing/2014/main" id="{CBE84C6B-AA07-47FE-ADE0-4946CB3436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5191124</xdr:colOff>
      <xdr:row>0</xdr:row>
      <xdr:rowOff>180974</xdr:rowOff>
    </xdr:from>
    <xdr:to>
      <xdr:col>4</xdr:col>
      <xdr:colOff>121538</xdr:colOff>
      <xdr:row>3</xdr:row>
      <xdr:rowOff>147446</xdr:rowOff>
    </xdr:to>
    <xdr:graphicFrame macro="">
      <xdr:nvGraphicFramePr>
        <xdr:cNvPr id="4" name="Chart 3">
          <a:extLst>
            <a:ext uri="{FF2B5EF4-FFF2-40B4-BE49-F238E27FC236}">
              <a16:creationId xmlns:a16="http://schemas.microsoft.com/office/drawing/2014/main" id="{8D462114-B9D1-436A-80A2-FBB3DECBF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9525</xdr:colOff>
      <xdr:row>1</xdr:row>
      <xdr:rowOff>85725</xdr:rowOff>
    </xdr:from>
    <xdr:to>
      <xdr:col>5</xdr:col>
      <xdr:colOff>131064</xdr:colOff>
      <xdr:row>4</xdr:row>
      <xdr:rowOff>52197</xdr:rowOff>
    </xdr:to>
    <xdr:graphicFrame macro="">
      <xdr:nvGraphicFramePr>
        <xdr:cNvPr id="8" name="Chart 7">
          <a:extLst>
            <a:ext uri="{FF2B5EF4-FFF2-40B4-BE49-F238E27FC236}">
              <a16:creationId xmlns:a16="http://schemas.microsoft.com/office/drawing/2014/main" id="{AAA29E5A-8162-4AB5-9D3B-6BA68AD265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4</xdr:row>
      <xdr:rowOff>38100</xdr:rowOff>
    </xdr:from>
    <xdr:to>
      <xdr:col>0</xdr:col>
      <xdr:colOff>137160</xdr:colOff>
      <xdr:row>4</xdr:row>
      <xdr:rowOff>175260</xdr:rowOff>
    </xdr:to>
    <xdr:pic>
      <xdr:nvPicPr>
        <xdr:cNvPr id="6" name="Graphic 5" descr="Information with solid fill">
          <a:extLst>
            <a:ext uri="{FF2B5EF4-FFF2-40B4-BE49-F238E27FC236}">
              <a16:creationId xmlns:a16="http://schemas.microsoft.com/office/drawing/2014/main" id="{E2B09F24-DF30-30E1-09D0-40370D22F06E}"/>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0" y="5181600"/>
          <a:ext cx="137160" cy="13716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030_NetWorthSummary">
      <a:dk1>
        <a:sysClr val="windowText" lastClr="000000"/>
      </a:dk1>
      <a:lt1>
        <a:sysClr val="window" lastClr="FFFFFF"/>
      </a:lt1>
      <a:dk2>
        <a:srgbClr val="000000"/>
      </a:dk2>
      <a:lt2>
        <a:srgbClr val="FFFFFF"/>
      </a:lt2>
      <a:accent1>
        <a:srgbClr val="E63F51"/>
      </a:accent1>
      <a:accent2>
        <a:srgbClr val="F26722"/>
      </a:accent2>
      <a:accent3>
        <a:srgbClr val="FFBA00"/>
      </a:accent3>
      <a:accent4>
        <a:srgbClr val="86C040"/>
      </a:accent4>
      <a:accent5>
        <a:srgbClr val="4586C6"/>
      </a:accent5>
      <a:accent6>
        <a:srgbClr val="9D4775"/>
      </a:accent6>
      <a:hlink>
        <a:srgbClr val="4586C6"/>
      </a:hlink>
      <a:folHlink>
        <a:srgbClr val="9D4775"/>
      </a:folHlink>
    </a:clrScheme>
    <a:fontScheme name="Cash Flow Statement">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AB01F-44B7-469C-AF3A-3875E0C67917}">
  <sheetPr codeName="Sheet1">
    <pageSetUpPr fitToPage="1"/>
  </sheetPr>
  <dimension ref="A1:AI203"/>
  <sheetViews>
    <sheetView tabSelected="1" zoomScale="85" zoomScaleNormal="85" workbookViewId="0">
      <selection activeCell="H6" sqref="H6"/>
    </sheetView>
  </sheetViews>
  <sheetFormatPr defaultColWidth="9.33203125" defaultRowHeight="15"/>
  <cols>
    <col min="1" max="1" width="3.1640625" style="1" customWidth="1"/>
    <col min="2" max="2" width="3.83203125" style="1" customWidth="1"/>
    <col min="3" max="3" width="0.1640625" style="1" customWidth="1"/>
    <col min="4" max="4" width="34" style="1" customWidth="1"/>
    <col min="5" max="5" width="2.33203125" style="1" customWidth="1"/>
    <col min="6" max="6" width="12.83203125" style="1" customWidth="1"/>
    <col min="7" max="7" width="0.1640625" style="1" customWidth="1"/>
    <col min="8" max="8" width="39" style="1" customWidth="1"/>
    <col min="9" max="9" width="3.83203125" style="1" customWidth="1"/>
    <col min="10" max="10" width="23.6640625" style="1" customWidth="1"/>
    <col min="11" max="11" width="28.33203125" style="1" customWidth="1"/>
    <col min="12" max="12" width="20.83203125" style="1" customWidth="1"/>
    <col min="13" max="13" width="19.33203125" style="1" bestFit="1" customWidth="1"/>
    <col min="14" max="14" width="18.1640625" style="8" bestFit="1" customWidth="1"/>
    <col min="15" max="15" width="9.33203125" style="1" customWidth="1"/>
    <col min="16" max="16384" width="9.33203125" style="1"/>
  </cols>
  <sheetData>
    <row r="1" spans="1:35">
      <c r="A1" s="8"/>
      <c r="B1" s="8"/>
      <c r="C1" s="8"/>
      <c r="D1" s="8"/>
      <c r="E1" s="8"/>
      <c r="F1" s="8"/>
      <c r="G1" s="8"/>
      <c r="H1" s="8"/>
      <c r="I1" s="8"/>
      <c r="J1" s="8"/>
      <c r="K1" s="8"/>
      <c r="L1" s="8"/>
      <c r="M1" s="8"/>
      <c r="O1" s="8"/>
      <c r="P1" s="8"/>
      <c r="Q1" s="8"/>
      <c r="R1" s="8"/>
      <c r="S1" s="8"/>
      <c r="T1" s="8"/>
      <c r="U1" s="8"/>
      <c r="V1" s="8"/>
      <c r="W1" s="8"/>
      <c r="X1" s="8"/>
      <c r="Y1" s="8"/>
      <c r="Z1" s="8"/>
      <c r="AA1" s="8"/>
      <c r="AB1" s="8"/>
      <c r="AC1" s="8"/>
      <c r="AD1" s="8"/>
      <c r="AE1" s="8"/>
      <c r="AF1" s="8"/>
      <c r="AG1" s="8"/>
      <c r="AH1" s="8"/>
      <c r="AI1" s="8"/>
    </row>
    <row r="2" spans="1:35" ht="31.5" customHeight="1">
      <c r="A2" s="8"/>
      <c r="B2" s="130" t="s">
        <v>46</v>
      </c>
      <c r="C2" s="131"/>
      <c r="D2" s="131"/>
      <c r="E2" s="131"/>
      <c r="F2" s="131"/>
      <c r="G2" s="131"/>
      <c r="H2" s="131"/>
      <c r="I2" s="131"/>
      <c r="J2" s="131"/>
      <c r="K2" s="131"/>
      <c r="L2" s="131"/>
      <c r="M2" s="132"/>
      <c r="N2" s="38"/>
      <c r="O2" s="8"/>
      <c r="P2" s="8"/>
      <c r="Q2" s="8"/>
      <c r="R2" s="8"/>
      <c r="S2" s="8"/>
      <c r="T2" s="8"/>
      <c r="U2" s="8"/>
      <c r="V2" s="8"/>
      <c r="W2" s="8"/>
      <c r="X2" s="8"/>
      <c r="Y2" s="8"/>
      <c r="Z2" s="8"/>
      <c r="AA2" s="8"/>
      <c r="AB2" s="8"/>
      <c r="AC2" s="8"/>
      <c r="AD2" s="8"/>
      <c r="AE2" s="8"/>
      <c r="AF2" s="8"/>
      <c r="AG2" s="8"/>
      <c r="AH2" s="8"/>
      <c r="AI2" s="8"/>
    </row>
    <row r="3" spans="1:35">
      <c r="A3" s="8"/>
      <c r="B3" s="8"/>
      <c r="C3" s="8"/>
      <c r="D3" s="8"/>
      <c r="E3" s="8"/>
      <c r="F3" s="8"/>
      <c r="G3" s="8"/>
      <c r="H3" s="8"/>
      <c r="I3" s="8"/>
      <c r="J3" s="8"/>
      <c r="K3" s="8"/>
      <c r="L3" s="8"/>
      <c r="M3" s="8"/>
      <c r="O3" s="8"/>
      <c r="P3" s="8"/>
      <c r="Q3" s="8"/>
      <c r="R3" s="8"/>
      <c r="S3" s="8"/>
      <c r="T3" s="8"/>
      <c r="U3" s="8"/>
      <c r="V3" s="8"/>
      <c r="W3" s="8"/>
      <c r="X3" s="8"/>
      <c r="Y3" s="8"/>
      <c r="Z3" s="8"/>
      <c r="AA3" s="8"/>
      <c r="AB3" s="8"/>
      <c r="AC3" s="8"/>
      <c r="AD3" s="8"/>
      <c r="AE3" s="8"/>
      <c r="AF3" s="8"/>
      <c r="AG3" s="8"/>
      <c r="AH3" s="8"/>
      <c r="AI3" s="8"/>
    </row>
    <row r="4" spans="1:35" ht="30.75">
      <c r="A4" s="8"/>
      <c r="B4" s="133" t="s">
        <v>21</v>
      </c>
      <c r="C4" s="134"/>
      <c r="D4" s="134"/>
      <c r="E4" s="134"/>
      <c r="F4" s="134"/>
      <c r="G4" s="134"/>
      <c r="H4" s="134"/>
      <c r="I4" s="134"/>
      <c r="J4" s="134"/>
      <c r="K4" s="134"/>
      <c r="L4" s="134"/>
      <c r="M4" s="135"/>
      <c r="N4" s="39"/>
      <c r="O4" s="8"/>
      <c r="P4" s="8"/>
      <c r="Q4" s="8"/>
      <c r="R4" s="8"/>
      <c r="S4" s="8"/>
      <c r="T4" s="8"/>
      <c r="U4" s="8"/>
      <c r="V4" s="8"/>
      <c r="W4" s="8"/>
      <c r="X4" s="8"/>
      <c r="Y4" s="8"/>
      <c r="Z4" s="8"/>
      <c r="AA4" s="8"/>
      <c r="AB4" s="8"/>
      <c r="AC4" s="8"/>
      <c r="AD4" s="8"/>
      <c r="AE4" s="8"/>
      <c r="AF4" s="8"/>
      <c r="AG4" s="8"/>
      <c r="AH4" s="8"/>
      <c r="AI4" s="8"/>
    </row>
    <row r="5" spans="1:35" ht="15" customHeight="1">
      <c r="A5" s="8"/>
      <c r="B5" s="40"/>
      <c r="C5" s="40"/>
      <c r="D5" s="41"/>
      <c r="E5" s="40"/>
      <c r="F5" s="40"/>
      <c r="G5" s="42"/>
      <c r="H5" s="42"/>
      <c r="I5" s="40"/>
      <c r="J5" s="40"/>
      <c r="K5" s="40"/>
      <c r="L5" s="40"/>
      <c r="M5" s="40"/>
      <c r="N5" s="40"/>
      <c r="O5" s="8"/>
      <c r="P5" s="8"/>
      <c r="Q5" s="8"/>
      <c r="R5" s="8"/>
      <c r="S5" s="8"/>
      <c r="T5" s="8"/>
      <c r="U5" s="8"/>
      <c r="V5" s="8"/>
      <c r="W5" s="8"/>
      <c r="X5" s="8"/>
      <c r="Y5" s="8"/>
      <c r="Z5" s="8"/>
      <c r="AA5" s="8"/>
      <c r="AB5" s="8"/>
      <c r="AC5" s="8"/>
      <c r="AD5" s="8"/>
      <c r="AE5" s="8"/>
      <c r="AF5" s="8"/>
      <c r="AG5" s="8"/>
      <c r="AH5" s="8"/>
      <c r="AI5" s="8"/>
    </row>
    <row r="6" spans="1:35">
      <c r="A6" s="8"/>
      <c r="B6" s="8"/>
      <c r="C6" s="8"/>
      <c r="D6" s="43" t="s">
        <v>19</v>
      </c>
      <c r="E6" s="8"/>
      <c r="F6" s="8"/>
      <c r="G6" s="44" t="s">
        <v>92</v>
      </c>
      <c r="H6" s="26"/>
      <c r="I6" s="8"/>
      <c r="J6" s="8"/>
      <c r="K6" s="8"/>
      <c r="L6" s="8"/>
      <c r="M6" s="8"/>
      <c r="O6" s="8"/>
      <c r="P6" s="8"/>
      <c r="Q6" s="8"/>
      <c r="R6" s="8"/>
      <c r="S6" s="8"/>
      <c r="T6" s="8"/>
      <c r="U6" s="8"/>
      <c r="V6" s="8"/>
      <c r="W6" s="8"/>
      <c r="X6" s="8"/>
      <c r="Y6" s="8"/>
      <c r="Z6" s="8"/>
      <c r="AA6" s="8"/>
      <c r="AB6" s="8"/>
      <c r="AC6" s="8"/>
      <c r="AD6" s="8"/>
      <c r="AE6" s="8"/>
      <c r="AF6" s="8"/>
      <c r="AG6" s="8"/>
      <c r="AH6" s="8"/>
      <c r="AI6" s="8"/>
    </row>
    <row r="7" spans="1:35">
      <c r="A7" s="8"/>
      <c r="B7" s="8"/>
      <c r="C7" s="8"/>
      <c r="D7" s="43" t="s">
        <v>20</v>
      </c>
      <c r="E7" s="8"/>
      <c r="F7" s="8"/>
      <c r="G7" s="44" t="s">
        <v>91</v>
      </c>
      <c r="H7" s="26"/>
      <c r="I7" s="8"/>
      <c r="J7" s="8"/>
      <c r="K7" s="8"/>
      <c r="L7" s="8"/>
      <c r="M7" s="8"/>
      <c r="O7" s="8"/>
      <c r="P7" s="8"/>
      <c r="Q7" s="8"/>
      <c r="R7" s="8"/>
      <c r="S7" s="8"/>
      <c r="T7" s="8"/>
      <c r="U7" s="8"/>
      <c r="V7" s="8"/>
      <c r="W7" s="8"/>
      <c r="X7" s="8"/>
      <c r="Y7" s="8"/>
      <c r="Z7" s="8"/>
      <c r="AA7" s="8"/>
      <c r="AB7" s="8"/>
      <c r="AC7" s="8"/>
      <c r="AD7" s="8"/>
      <c r="AE7" s="8"/>
      <c r="AF7" s="8"/>
      <c r="AG7" s="8"/>
      <c r="AH7" s="8"/>
      <c r="AI7" s="8"/>
    </row>
    <row r="8" spans="1:35">
      <c r="A8" s="8"/>
      <c r="B8" s="8"/>
      <c r="C8" s="8"/>
      <c r="D8" s="43" t="s">
        <v>17</v>
      </c>
      <c r="F8" s="8"/>
      <c r="G8" s="44" t="s">
        <v>93</v>
      </c>
      <c r="H8" s="26"/>
      <c r="I8" s="8"/>
      <c r="J8" s="8"/>
      <c r="K8" s="8"/>
      <c r="L8" s="8"/>
      <c r="M8" s="8"/>
      <c r="O8" s="8"/>
      <c r="P8" s="8"/>
      <c r="Q8" s="8"/>
      <c r="R8" s="8"/>
      <c r="S8" s="8"/>
      <c r="T8" s="8"/>
      <c r="U8" s="8"/>
      <c r="V8" s="8"/>
      <c r="W8" s="8"/>
      <c r="X8" s="8"/>
      <c r="Y8" s="8"/>
      <c r="Z8" s="8"/>
      <c r="AA8" s="8"/>
      <c r="AB8" s="8"/>
      <c r="AC8" s="8"/>
      <c r="AD8" s="8"/>
      <c r="AE8" s="8"/>
      <c r="AF8" s="8"/>
      <c r="AG8" s="8"/>
      <c r="AH8" s="8"/>
      <c r="AI8" s="8"/>
    </row>
    <row r="9" spans="1:35">
      <c r="A9" s="8"/>
      <c r="B9" s="8"/>
      <c r="C9" s="8"/>
      <c r="D9" s="8"/>
      <c r="E9" s="8"/>
      <c r="F9" s="8"/>
      <c r="G9" s="8"/>
      <c r="H9" s="8"/>
      <c r="I9" s="8"/>
      <c r="J9" s="8"/>
      <c r="K9" s="8"/>
      <c r="L9" s="8"/>
      <c r="M9" s="8"/>
      <c r="O9" s="8"/>
      <c r="P9" s="8"/>
      <c r="Q9" s="8"/>
      <c r="R9" s="8"/>
      <c r="S9" s="8"/>
      <c r="T9" s="8"/>
      <c r="U9" s="8"/>
      <c r="V9" s="8"/>
      <c r="W9" s="8"/>
      <c r="X9" s="8"/>
      <c r="Y9" s="8"/>
      <c r="Z9" s="8"/>
      <c r="AA9" s="8"/>
      <c r="AB9" s="8"/>
      <c r="AC9" s="8"/>
      <c r="AD9" s="8"/>
      <c r="AE9" s="8"/>
      <c r="AF9" s="8"/>
      <c r="AG9" s="8"/>
      <c r="AH9" s="8"/>
      <c r="AI9" s="8"/>
    </row>
    <row r="10" spans="1:35" ht="30.75">
      <c r="A10" s="8"/>
      <c r="B10" s="133" t="s">
        <v>18</v>
      </c>
      <c r="C10" s="134"/>
      <c r="D10" s="134"/>
      <c r="E10" s="134"/>
      <c r="F10" s="134"/>
      <c r="G10" s="134"/>
      <c r="H10" s="134"/>
      <c r="I10" s="134"/>
      <c r="J10" s="134"/>
      <c r="K10" s="134"/>
      <c r="L10" s="134"/>
      <c r="M10" s="135"/>
      <c r="N10" s="39"/>
      <c r="O10" s="8"/>
      <c r="P10" s="8"/>
      <c r="Q10" s="8"/>
      <c r="R10" s="8"/>
      <c r="S10" s="8"/>
      <c r="T10" s="8"/>
      <c r="U10" s="8"/>
      <c r="V10" s="8"/>
      <c r="W10" s="8"/>
      <c r="X10" s="8"/>
      <c r="Y10" s="8"/>
      <c r="Z10" s="8"/>
      <c r="AA10" s="8"/>
      <c r="AB10" s="8"/>
      <c r="AC10" s="8"/>
      <c r="AD10" s="8"/>
      <c r="AE10" s="8"/>
      <c r="AF10" s="8"/>
      <c r="AG10" s="8"/>
      <c r="AH10" s="8"/>
      <c r="AI10" s="8"/>
    </row>
    <row r="11" spans="1:35" s="8" customFormat="1" ht="15" customHeight="1" thickBot="1">
      <c r="B11" s="45"/>
      <c r="C11" s="45"/>
      <c r="D11" s="46"/>
      <c r="E11" s="45"/>
      <c r="F11" s="45"/>
      <c r="G11" s="45"/>
      <c r="H11" s="46"/>
      <c r="I11" s="45"/>
      <c r="J11" s="46"/>
      <c r="K11" s="45"/>
      <c r="L11" s="46"/>
      <c r="M11" s="46"/>
      <c r="N11" s="45"/>
    </row>
    <row r="12" spans="1:35" s="54" customFormat="1" ht="90" customHeight="1" thickBot="1">
      <c r="A12" s="47"/>
      <c r="B12" s="47"/>
      <c r="C12" s="48"/>
      <c r="D12" s="49" t="s">
        <v>39</v>
      </c>
      <c r="F12" s="47"/>
      <c r="G12" s="50"/>
      <c r="H12" s="51" t="s">
        <v>40</v>
      </c>
      <c r="I12" s="47"/>
      <c r="J12" s="52" t="s">
        <v>38</v>
      </c>
      <c r="K12" s="53" t="s">
        <v>41</v>
      </c>
      <c r="L12" s="53" t="s">
        <v>42</v>
      </c>
      <c r="M12" s="47"/>
      <c r="N12" s="47"/>
      <c r="O12" s="47"/>
      <c r="P12" s="47"/>
      <c r="Q12" s="47"/>
      <c r="R12" s="47"/>
      <c r="S12" s="47"/>
      <c r="T12" s="47"/>
      <c r="U12" s="47"/>
      <c r="V12" s="47"/>
      <c r="W12" s="47"/>
      <c r="X12" s="47"/>
      <c r="Y12" s="47"/>
      <c r="Z12" s="47"/>
      <c r="AA12" s="47"/>
      <c r="AB12" s="47"/>
      <c r="AC12" s="47"/>
      <c r="AD12" s="47"/>
      <c r="AE12" s="47"/>
      <c r="AF12" s="47"/>
      <c r="AG12" s="47"/>
      <c r="AH12" s="47"/>
      <c r="AI12" s="47"/>
    </row>
    <row r="13" spans="1:35" ht="15.75" thickBot="1">
      <c r="A13" s="8"/>
      <c r="B13" s="8"/>
      <c r="C13" s="55"/>
      <c r="D13" s="56" t="s">
        <v>22</v>
      </c>
      <c r="E13" s="57"/>
      <c r="F13" s="57"/>
      <c r="G13" s="58"/>
      <c r="H13" s="59" t="s">
        <v>37</v>
      </c>
      <c r="I13" s="8"/>
      <c r="J13" s="60"/>
      <c r="K13" s="61" t="s">
        <v>23</v>
      </c>
      <c r="L13" s="62" t="s">
        <v>16</v>
      </c>
      <c r="M13" s="8"/>
      <c r="O13" s="8"/>
      <c r="P13" s="63"/>
      <c r="Q13" s="8"/>
      <c r="R13" s="8"/>
      <c r="S13" s="8"/>
      <c r="T13" s="8"/>
      <c r="U13" s="8"/>
      <c r="V13" s="8"/>
      <c r="W13" s="8"/>
      <c r="X13" s="8"/>
      <c r="Y13" s="8"/>
      <c r="Z13" s="8"/>
      <c r="AA13" s="8"/>
      <c r="AB13" s="8"/>
      <c r="AC13" s="8"/>
      <c r="AD13" s="8"/>
      <c r="AE13" s="8"/>
      <c r="AF13" s="8"/>
      <c r="AG13" s="8"/>
      <c r="AH13" s="8"/>
      <c r="AI13" s="8"/>
    </row>
    <row r="14" spans="1:35" ht="15" customHeight="1">
      <c r="A14" s="8"/>
      <c r="B14" s="8">
        <v>1</v>
      </c>
      <c r="C14" s="64" t="s">
        <v>66</v>
      </c>
      <c r="D14" s="27" t="str">
        <f>IF(ISBLANK(Your_Name),"",Your_Name)</f>
        <v/>
      </c>
      <c r="E14" s="96"/>
      <c r="F14" s="8">
        <v>1</v>
      </c>
      <c r="G14" s="65" t="s">
        <v>60</v>
      </c>
      <c r="H14" s="27"/>
      <c r="I14" s="8">
        <v>1</v>
      </c>
      <c r="J14" s="128" t="s">
        <v>12</v>
      </c>
      <c r="K14" s="28" t="s">
        <v>3</v>
      </c>
      <c r="L14" s="29" t="s">
        <v>14</v>
      </c>
      <c r="M14" s="8"/>
      <c r="N14" s="66"/>
      <c r="O14" s="8"/>
      <c r="P14" s="8"/>
      <c r="Q14" s="8"/>
      <c r="R14" s="8"/>
      <c r="S14" s="8"/>
      <c r="T14" s="8"/>
      <c r="U14" s="8"/>
      <c r="V14" s="8"/>
      <c r="W14" s="8"/>
      <c r="X14" s="8"/>
      <c r="Y14" s="8"/>
      <c r="Z14" s="8"/>
      <c r="AA14" s="8"/>
      <c r="AB14" s="8"/>
      <c r="AC14" s="8"/>
      <c r="AD14" s="8"/>
      <c r="AE14" s="8"/>
      <c r="AF14" s="8"/>
      <c r="AG14" s="8"/>
      <c r="AH14" s="8"/>
      <c r="AI14" s="8"/>
    </row>
    <row r="15" spans="1:35" ht="15" customHeight="1">
      <c r="A15" s="8"/>
      <c r="B15" s="8">
        <v>2</v>
      </c>
      <c r="C15" s="64" t="s">
        <v>67</v>
      </c>
      <c r="D15" s="27" t="str">
        <f>IF(ISBLANK(Partner_Name),"",Partner_Name)</f>
        <v/>
      </c>
      <c r="E15" s="97"/>
      <c r="F15" s="8">
        <v>2</v>
      </c>
      <c r="G15" s="65" t="s">
        <v>61</v>
      </c>
      <c r="H15" s="27"/>
      <c r="I15" s="8">
        <v>2</v>
      </c>
      <c r="J15" s="128"/>
      <c r="K15" s="30" t="s">
        <v>27</v>
      </c>
      <c r="L15" s="31" t="s">
        <v>14</v>
      </c>
      <c r="M15" s="8"/>
      <c r="N15" s="66"/>
      <c r="O15" s="8"/>
      <c r="P15" s="8"/>
      <c r="Q15" s="8"/>
      <c r="R15" s="8"/>
      <c r="S15" s="8"/>
      <c r="T15" s="8"/>
      <c r="U15" s="8"/>
      <c r="V15" s="8"/>
      <c r="W15" s="8"/>
      <c r="X15" s="8"/>
      <c r="Y15" s="8"/>
      <c r="Z15" s="8"/>
      <c r="AA15" s="8"/>
      <c r="AB15" s="8"/>
      <c r="AC15" s="8"/>
      <c r="AD15" s="8"/>
      <c r="AE15" s="8"/>
      <c r="AF15" s="8"/>
      <c r="AG15" s="8"/>
      <c r="AH15" s="8"/>
      <c r="AI15" s="8"/>
    </row>
    <row r="16" spans="1:35" ht="15" customHeight="1">
      <c r="A16" s="8"/>
      <c r="B16" s="8">
        <v>3</v>
      </c>
      <c r="C16" s="64" t="s">
        <v>68</v>
      </c>
      <c r="D16" s="27" t="str">
        <f>IF(OR(ISBLANK(Your_Name),ISBLANK(Partner_Name)),"",Your_Name&amp;" &amp; "&amp;Partner_Name&amp;" "&amp;Last_Name)</f>
        <v/>
      </c>
      <c r="E16" s="97"/>
      <c r="F16" s="8">
        <v>3</v>
      </c>
      <c r="G16" s="65" t="s">
        <v>62</v>
      </c>
      <c r="H16" s="27"/>
      <c r="I16" s="8">
        <v>3</v>
      </c>
      <c r="J16" s="128"/>
      <c r="K16" s="30" t="s">
        <v>7</v>
      </c>
      <c r="L16" s="31" t="s">
        <v>14</v>
      </c>
      <c r="M16" s="8"/>
      <c r="N16" s="66"/>
      <c r="O16" s="8"/>
      <c r="P16" s="8"/>
      <c r="Q16" s="8"/>
      <c r="R16" s="8"/>
      <c r="S16" s="8"/>
      <c r="T16" s="8"/>
      <c r="U16" s="8"/>
      <c r="V16" s="8"/>
      <c r="W16" s="8"/>
      <c r="X16" s="8"/>
      <c r="Y16" s="8"/>
      <c r="Z16" s="8"/>
      <c r="AA16" s="8"/>
      <c r="AB16" s="8"/>
      <c r="AC16" s="8"/>
      <c r="AD16" s="8"/>
      <c r="AE16" s="8"/>
      <c r="AF16" s="8"/>
      <c r="AG16" s="8"/>
      <c r="AH16" s="8"/>
      <c r="AI16" s="8"/>
    </row>
    <row r="17" spans="1:35" ht="15" customHeight="1">
      <c r="A17" s="8"/>
      <c r="B17" s="8">
        <v>4</v>
      </c>
      <c r="C17" s="64" t="s">
        <v>69</v>
      </c>
      <c r="D17" s="27"/>
      <c r="E17" s="97"/>
      <c r="F17" s="8">
        <v>4</v>
      </c>
      <c r="G17" s="65" t="s">
        <v>63</v>
      </c>
      <c r="H17" s="27"/>
      <c r="I17" s="8">
        <v>4</v>
      </c>
      <c r="J17" s="128"/>
      <c r="K17" s="30" t="s">
        <v>8</v>
      </c>
      <c r="L17" s="31" t="s">
        <v>14</v>
      </c>
      <c r="M17" s="8"/>
      <c r="N17" s="66"/>
      <c r="O17" s="8"/>
      <c r="P17" s="8"/>
      <c r="Q17" s="8"/>
      <c r="R17" s="8"/>
      <c r="S17" s="8"/>
      <c r="T17" s="8"/>
      <c r="U17" s="8"/>
      <c r="V17" s="8"/>
      <c r="W17" s="8"/>
      <c r="X17" s="8"/>
      <c r="Y17" s="8"/>
      <c r="Z17" s="8"/>
      <c r="AA17" s="8"/>
      <c r="AB17" s="8"/>
      <c r="AC17" s="8"/>
      <c r="AD17" s="8"/>
      <c r="AE17" s="8"/>
      <c r="AF17" s="8"/>
      <c r="AG17" s="8"/>
      <c r="AH17" s="8"/>
      <c r="AI17" s="8"/>
    </row>
    <row r="18" spans="1:35" ht="15" customHeight="1">
      <c r="A18" s="8"/>
      <c r="B18" s="8">
        <v>5</v>
      </c>
      <c r="C18" s="64" t="s">
        <v>70</v>
      </c>
      <c r="D18" s="27"/>
      <c r="E18" s="97"/>
      <c r="F18" s="8">
        <v>5</v>
      </c>
      <c r="G18" s="65" t="s">
        <v>64</v>
      </c>
      <c r="H18" s="27"/>
      <c r="I18" s="8">
        <v>5</v>
      </c>
      <c r="J18" s="128"/>
      <c r="K18" s="30" t="s">
        <v>10</v>
      </c>
      <c r="L18" s="31" t="s">
        <v>14</v>
      </c>
      <c r="M18" s="8"/>
      <c r="N18" s="66"/>
      <c r="O18" s="8"/>
      <c r="P18" s="8"/>
      <c r="Q18" s="8"/>
      <c r="R18" s="8"/>
      <c r="S18" s="8"/>
      <c r="T18" s="8"/>
      <c r="U18" s="8"/>
      <c r="V18" s="8"/>
      <c r="W18" s="8"/>
      <c r="X18" s="8"/>
      <c r="Y18" s="8"/>
      <c r="Z18" s="8"/>
      <c r="AA18" s="8"/>
      <c r="AB18" s="8"/>
      <c r="AC18" s="8"/>
      <c r="AD18" s="8"/>
      <c r="AE18" s="8"/>
      <c r="AF18" s="8"/>
      <c r="AG18" s="8"/>
      <c r="AH18" s="8"/>
      <c r="AI18" s="8"/>
    </row>
    <row r="19" spans="1:35" ht="15" customHeight="1">
      <c r="A19" s="8"/>
      <c r="B19" s="8">
        <v>6</v>
      </c>
      <c r="C19" s="64"/>
      <c r="D19" s="27"/>
      <c r="E19" s="97"/>
      <c r="F19" s="8">
        <v>6</v>
      </c>
      <c r="G19" s="65" t="s">
        <v>65</v>
      </c>
      <c r="H19" s="27"/>
      <c r="I19" s="8">
        <v>6</v>
      </c>
      <c r="J19" s="128"/>
      <c r="K19" s="30" t="s">
        <v>9</v>
      </c>
      <c r="L19" s="31" t="s">
        <v>14</v>
      </c>
      <c r="M19" s="8"/>
      <c r="N19" s="66"/>
      <c r="O19" s="8"/>
      <c r="P19" s="8"/>
      <c r="Q19" s="8"/>
      <c r="R19" s="8"/>
      <c r="S19" s="8"/>
      <c r="T19" s="8"/>
      <c r="U19" s="8"/>
      <c r="V19" s="8"/>
      <c r="W19" s="8"/>
      <c r="X19" s="8"/>
      <c r="Y19" s="8"/>
      <c r="Z19" s="8"/>
      <c r="AA19" s="8"/>
      <c r="AB19" s="8"/>
      <c r="AC19" s="8"/>
      <c r="AD19" s="8"/>
      <c r="AE19" s="8"/>
      <c r="AF19" s="8"/>
      <c r="AG19" s="8"/>
      <c r="AH19" s="8"/>
      <c r="AI19" s="8"/>
    </row>
    <row r="20" spans="1:35" ht="15" customHeight="1">
      <c r="A20" s="8"/>
      <c r="B20" s="8">
        <v>7</v>
      </c>
      <c r="C20" s="64"/>
      <c r="D20" s="27"/>
      <c r="E20" s="97"/>
      <c r="F20" s="8">
        <v>7</v>
      </c>
      <c r="G20" s="65"/>
      <c r="H20" s="27"/>
      <c r="I20" s="8">
        <v>7</v>
      </c>
      <c r="J20" s="128"/>
      <c r="K20" s="30" t="s">
        <v>5</v>
      </c>
      <c r="L20" s="31" t="s">
        <v>15</v>
      </c>
      <c r="M20" s="8"/>
      <c r="N20" s="66"/>
      <c r="O20" s="8"/>
      <c r="P20" s="8"/>
      <c r="Q20" s="8"/>
      <c r="R20" s="8"/>
      <c r="S20" s="8"/>
      <c r="T20" s="8"/>
      <c r="U20" s="8"/>
      <c r="V20" s="8"/>
      <c r="W20" s="8"/>
      <c r="X20" s="8"/>
      <c r="Y20" s="8"/>
      <c r="Z20" s="8"/>
      <c r="AA20" s="8"/>
      <c r="AB20" s="8"/>
      <c r="AC20" s="8"/>
      <c r="AD20" s="8"/>
      <c r="AE20" s="8"/>
      <c r="AF20" s="8"/>
      <c r="AG20" s="8"/>
      <c r="AH20" s="8"/>
      <c r="AI20" s="8"/>
    </row>
    <row r="21" spans="1:35" ht="15" customHeight="1">
      <c r="A21" s="8"/>
      <c r="B21" s="8">
        <v>8</v>
      </c>
      <c r="C21" s="64"/>
      <c r="D21" s="27"/>
      <c r="E21" s="97"/>
      <c r="F21" s="8">
        <v>8</v>
      </c>
      <c r="G21" s="65"/>
      <c r="H21" s="27"/>
      <c r="I21" s="8">
        <v>8</v>
      </c>
      <c r="J21" s="128"/>
      <c r="K21" s="30" t="s">
        <v>6</v>
      </c>
      <c r="L21" s="31" t="s">
        <v>15</v>
      </c>
      <c r="M21" s="8"/>
      <c r="N21" s="66"/>
      <c r="O21" s="8"/>
      <c r="P21" s="8"/>
      <c r="Q21" s="8"/>
      <c r="R21" s="8"/>
      <c r="S21" s="8"/>
      <c r="T21" s="8"/>
      <c r="U21" s="8"/>
      <c r="V21" s="8"/>
      <c r="W21" s="8"/>
      <c r="X21" s="8"/>
      <c r="Y21" s="8"/>
      <c r="Z21" s="8"/>
      <c r="AA21" s="8"/>
      <c r="AB21" s="8"/>
      <c r="AC21" s="8"/>
      <c r="AD21" s="8"/>
      <c r="AE21" s="8"/>
      <c r="AF21" s="8"/>
      <c r="AG21" s="8"/>
      <c r="AH21" s="8"/>
      <c r="AI21" s="8"/>
    </row>
    <row r="22" spans="1:35" ht="15" customHeight="1">
      <c r="A22" s="8"/>
      <c r="B22" s="8">
        <v>9</v>
      </c>
      <c r="C22" s="64"/>
      <c r="D22" s="27"/>
      <c r="E22" s="97"/>
      <c r="F22" s="8">
        <v>9</v>
      </c>
      <c r="G22" s="65"/>
      <c r="H22" s="27"/>
      <c r="I22" s="8">
        <v>9</v>
      </c>
      <c r="J22" s="129"/>
      <c r="K22" s="36" t="s">
        <v>26</v>
      </c>
      <c r="L22" s="25" t="s">
        <v>14</v>
      </c>
      <c r="M22" s="8"/>
      <c r="N22" s="66"/>
      <c r="O22" s="8"/>
      <c r="P22" s="8"/>
      <c r="Q22" s="8"/>
      <c r="R22" s="8"/>
      <c r="S22" s="8"/>
      <c r="T22" s="8"/>
      <c r="U22" s="8"/>
      <c r="V22" s="8"/>
      <c r="W22" s="8"/>
      <c r="X22" s="8"/>
      <c r="Y22" s="8"/>
      <c r="Z22" s="8"/>
      <c r="AA22" s="8"/>
      <c r="AB22" s="8"/>
      <c r="AC22" s="8"/>
      <c r="AD22" s="8"/>
      <c r="AE22" s="8"/>
      <c r="AF22" s="8"/>
      <c r="AG22" s="8"/>
      <c r="AH22" s="8"/>
      <c r="AI22" s="8"/>
    </row>
    <row r="23" spans="1:35" ht="15" customHeight="1">
      <c r="A23" s="8"/>
      <c r="B23" s="8">
        <v>10</v>
      </c>
      <c r="C23" s="64"/>
      <c r="D23" s="27"/>
      <c r="E23" s="97"/>
      <c r="F23" s="8">
        <v>10</v>
      </c>
      <c r="G23" s="65"/>
      <c r="H23" s="27"/>
      <c r="I23" s="8">
        <v>1</v>
      </c>
      <c r="J23" s="125" t="s">
        <v>11</v>
      </c>
      <c r="K23" s="102" t="s">
        <v>24</v>
      </c>
      <c r="L23" s="32" t="s">
        <v>14</v>
      </c>
      <c r="M23" s="8"/>
      <c r="N23" s="66"/>
      <c r="O23" s="8"/>
      <c r="P23" s="8"/>
      <c r="Q23" s="8"/>
      <c r="R23" s="8"/>
      <c r="S23" s="8"/>
      <c r="T23" s="8"/>
      <c r="U23" s="8"/>
      <c r="V23" s="8"/>
      <c r="W23" s="8"/>
      <c r="X23" s="8"/>
      <c r="Y23" s="8"/>
      <c r="Z23" s="8"/>
      <c r="AA23" s="8"/>
      <c r="AB23" s="8"/>
      <c r="AC23" s="8"/>
      <c r="AD23" s="8"/>
      <c r="AE23" s="8"/>
      <c r="AF23" s="8"/>
      <c r="AG23" s="8"/>
      <c r="AH23" s="8"/>
      <c r="AI23" s="8"/>
    </row>
    <row r="24" spans="1:35" ht="15" customHeight="1">
      <c r="A24" s="8"/>
      <c r="B24" s="8"/>
      <c r="C24" s="8"/>
      <c r="D24" s="8"/>
      <c r="E24" s="8"/>
      <c r="F24" s="8">
        <v>11</v>
      </c>
      <c r="G24" s="65"/>
      <c r="H24" s="27"/>
      <c r="I24" s="8">
        <v>2</v>
      </c>
      <c r="J24" s="126"/>
      <c r="K24" s="102" t="s">
        <v>25</v>
      </c>
      <c r="L24" s="33" t="s">
        <v>14</v>
      </c>
      <c r="M24" s="8"/>
      <c r="N24" s="66"/>
      <c r="O24" s="8"/>
      <c r="P24" s="8"/>
      <c r="Q24" s="8"/>
      <c r="R24" s="8"/>
      <c r="S24" s="8"/>
      <c r="T24" s="8"/>
      <c r="U24" s="8"/>
      <c r="V24" s="8"/>
      <c r="W24" s="8"/>
      <c r="X24" s="8"/>
      <c r="Y24" s="8"/>
      <c r="Z24" s="8"/>
      <c r="AA24" s="8"/>
      <c r="AB24" s="8"/>
      <c r="AC24" s="8"/>
      <c r="AD24" s="8"/>
      <c r="AE24" s="8"/>
      <c r="AF24" s="8"/>
      <c r="AG24" s="8"/>
      <c r="AH24" s="8"/>
      <c r="AI24" s="8"/>
    </row>
    <row r="25" spans="1:35" ht="15" customHeight="1">
      <c r="A25" s="8"/>
      <c r="B25" s="8"/>
      <c r="C25" s="8"/>
      <c r="D25" s="8"/>
      <c r="E25" s="8"/>
      <c r="F25" s="8">
        <v>12</v>
      </c>
      <c r="G25" s="65"/>
      <c r="H25" s="27"/>
      <c r="I25" s="8">
        <v>3</v>
      </c>
      <c r="J25" s="127"/>
      <c r="K25" s="102" t="s">
        <v>59</v>
      </c>
      <c r="L25" s="34" t="s">
        <v>14</v>
      </c>
      <c r="M25" s="8"/>
      <c r="N25" s="66"/>
      <c r="O25" s="8"/>
      <c r="P25" s="8"/>
      <c r="Q25" s="8"/>
      <c r="R25" s="8"/>
      <c r="S25" s="8"/>
      <c r="T25" s="8"/>
      <c r="U25" s="8"/>
      <c r="V25" s="8"/>
      <c r="W25" s="8"/>
      <c r="X25" s="8"/>
      <c r="Y25" s="8"/>
      <c r="Z25" s="8"/>
      <c r="AA25" s="8"/>
      <c r="AB25" s="8"/>
      <c r="AC25" s="8"/>
      <c r="AD25" s="8"/>
      <c r="AE25" s="8"/>
      <c r="AF25" s="8"/>
      <c r="AG25" s="8"/>
      <c r="AH25" s="8"/>
      <c r="AI25" s="8"/>
    </row>
    <row r="26" spans="1:35" ht="15" customHeight="1">
      <c r="A26" s="8"/>
      <c r="B26" s="8"/>
      <c r="C26" s="8"/>
      <c r="D26" s="8"/>
      <c r="E26" s="8"/>
      <c r="F26" s="8">
        <v>13</v>
      </c>
      <c r="G26" s="65"/>
      <c r="H26" s="27"/>
      <c r="I26" s="8"/>
      <c r="J26" s="8"/>
      <c r="K26" s="8"/>
      <c r="L26" s="11"/>
      <c r="M26" s="8"/>
      <c r="O26" s="8"/>
      <c r="P26" s="8"/>
      <c r="Q26" s="8"/>
      <c r="R26" s="8"/>
      <c r="S26" s="8"/>
      <c r="T26" s="8"/>
      <c r="U26" s="8"/>
      <c r="V26" s="8"/>
      <c r="W26" s="8"/>
      <c r="X26" s="8"/>
      <c r="Y26" s="8"/>
      <c r="Z26" s="8"/>
      <c r="AA26" s="8"/>
      <c r="AB26" s="8"/>
      <c r="AC26" s="8"/>
      <c r="AD26" s="8"/>
      <c r="AE26" s="8"/>
      <c r="AF26" s="8"/>
      <c r="AG26" s="8"/>
      <c r="AH26" s="8"/>
      <c r="AI26" s="8"/>
    </row>
    <row r="27" spans="1:35" ht="15" customHeight="1">
      <c r="A27" s="8"/>
      <c r="B27" s="8"/>
      <c r="C27" s="8"/>
      <c r="D27" s="8"/>
      <c r="E27" s="8"/>
      <c r="F27" s="8">
        <v>14</v>
      </c>
      <c r="G27" s="65"/>
      <c r="H27" s="27"/>
      <c r="I27" s="8"/>
      <c r="J27" s="103" t="s">
        <v>50</v>
      </c>
      <c r="K27" s="37" t="s">
        <v>50</v>
      </c>
      <c r="L27" s="12" t="s">
        <v>14</v>
      </c>
      <c r="M27" s="67" t="s">
        <v>52</v>
      </c>
      <c r="O27" s="8"/>
      <c r="P27" s="8"/>
      <c r="Q27" s="8"/>
      <c r="R27" s="8"/>
      <c r="S27" s="8"/>
      <c r="T27" s="8"/>
      <c r="U27" s="8"/>
      <c r="V27" s="8"/>
      <c r="W27" s="8"/>
      <c r="X27" s="8"/>
      <c r="Y27" s="8"/>
      <c r="Z27" s="8"/>
      <c r="AA27" s="8"/>
      <c r="AB27" s="8"/>
      <c r="AC27" s="8"/>
      <c r="AD27" s="8"/>
      <c r="AE27" s="8"/>
      <c r="AF27" s="8"/>
      <c r="AG27" s="8"/>
      <c r="AH27" s="8"/>
      <c r="AI27" s="8"/>
    </row>
    <row r="28" spans="1:35" ht="15" customHeight="1">
      <c r="A28" s="8"/>
      <c r="B28" s="8"/>
      <c r="C28" s="8"/>
      <c r="D28" s="8"/>
      <c r="E28" s="8"/>
      <c r="F28" s="8">
        <v>15</v>
      </c>
      <c r="G28" s="65"/>
      <c r="H28" s="27"/>
      <c r="I28" s="8"/>
      <c r="J28" s="68"/>
      <c r="K28" s="8"/>
      <c r="M28" s="8"/>
      <c r="O28" s="8"/>
      <c r="P28" s="8"/>
      <c r="Q28" s="8"/>
      <c r="R28" s="8"/>
      <c r="S28" s="8"/>
      <c r="T28" s="8"/>
      <c r="U28" s="8"/>
      <c r="V28" s="8"/>
      <c r="W28" s="8"/>
      <c r="X28" s="8"/>
      <c r="Y28" s="8"/>
      <c r="Z28" s="8"/>
      <c r="AA28" s="8"/>
      <c r="AB28" s="8"/>
      <c r="AC28" s="8"/>
      <c r="AD28" s="8"/>
      <c r="AE28" s="8"/>
      <c r="AF28" s="8"/>
      <c r="AG28" s="8"/>
      <c r="AH28" s="8"/>
      <c r="AI28" s="8"/>
    </row>
    <row r="29" spans="1:35" ht="15" customHeight="1">
      <c r="A29" s="8"/>
      <c r="B29" s="8"/>
      <c r="C29" s="8"/>
      <c r="D29" s="8"/>
      <c r="E29" s="8"/>
      <c r="F29" s="8">
        <v>16</v>
      </c>
      <c r="G29" s="65"/>
      <c r="H29" s="27"/>
      <c r="I29" s="8"/>
      <c r="J29" s="68"/>
      <c r="K29" s="8"/>
      <c r="L29" s="8"/>
      <c r="M29" s="8"/>
      <c r="O29" s="8"/>
      <c r="P29" s="8"/>
      <c r="Q29" s="8"/>
      <c r="R29" s="8"/>
      <c r="S29" s="8"/>
      <c r="T29" s="8"/>
      <c r="U29" s="8"/>
      <c r="V29" s="8"/>
      <c r="W29" s="8"/>
      <c r="X29" s="8"/>
      <c r="Y29" s="8"/>
      <c r="Z29" s="8"/>
      <c r="AA29" s="8"/>
      <c r="AB29" s="8"/>
      <c r="AC29" s="8"/>
      <c r="AD29" s="8"/>
      <c r="AE29" s="8"/>
      <c r="AF29" s="8"/>
      <c r="AG29" s="8"/>
      <c r="AH29" s="8"/>
      <c r="AI29" s="8"/>
    </row>
    <row r="30" spans="1:35">
      <c r="A30" s="8"/>
      <c r="B30" s="8"/>
      <c r="C30" s="8"/>
      <c r="D30" s="8"/>
      <c r="E30" s="8"/>
      <c r="F30" s="8">
        <v>17</v>
      </c>
      <c r="G30" s="65"/>
      <c r="H30" s="27"/>
      <c r="I30" s="8"/>
      <c r="J30" s="8"/>
      <c r="K30" s="8"/>
      <c r="L30" s="8"/>
      <c r="M30" s="8"/>
      <c r="O30" s="8"/>
      <c r="P30" s="8"/>
      <c r="Q30" s="8"/>
      <c r="R30" s="8"/>
      <c r="S30" s="8"/>
      <c r="T30" s="8"/>
      <c r="U30" s="8"/>
      <c r="V30" s="8"/>
      <c r="W30" s="8"/>
      <c r="X30" s="8"/>
      <c r="Y30" s="8"/>
      <c r="Z30" s="8"/>
      <c r="AA30" s="8"/>
      <c r="AB30" s="8"/>
      <c r="AC30" s="8"/>
      <c r="AD30" s="8"/>
      <c r="AE30" s="8"/>
      <c r="AF30" s="8"/>
      <c r="AG30" s="8"/>
      <c r="AH30" s="8"/>
      <c r="AI30" s="8"/>
    </row>
    <row r="31" spans="1:35">
      <c r="A31" s="8"/>
      <c r="B31" s="8"/>
      <c r="C31" s="8"/>
      <c r="D31" s="8"/>
      <c r="E31" s="8"/>
      <c r="F31" s="8">
        <v>18</v>
      </c>
      <c r="G31" s="65"/>
      <c r="H31" s="27"/>
      <c r="I31" s="8"/>
      <c r="J31" s="8"/>
      <c r="K31" s="8"/>
      <c r="L31" s="8"/>
      <c r="M31" s="8"/>
      <c r="O31" s="8"/>
      <c r="P31" s="8"/>
      <c r="Q31" s="8"/>
      <c r="R31" s="8"/>
      <c r="S31" s="8"/>
      <c r="T31" s="8"/>
      <c r="U31" s="8"/>
      <c r="V31" s="8"/>
      <c r="W31" s="8"/>
      <c r="X31" s="8"/>
      <c r="Y31" s="8"/>
      <c r="Z31" s="8"/>
      <c r="AA31" s="8"/>
      <c r="AB31" s="8"/>
      <c r="AC31" s="8"/>
      <c r="AD31" s="8"/>
      <c r="AE31" s="8"/>
      <c r="AF31" s="8"/>
      <c r="AG31" s="8"/>
      <c r="AH31" s="8"/>
      <c r="AI31" s="8"/>
    </row>
    <row r="32" spans="1:35">
      <c r="A32" s="8"/>
      <c r="B32" s="8"/>
      <c r="C32" s="8"/>
      <c r="D32" s="8"/>
      <c r="E32" s="8"/>
      <c r="F32" s="8">
        <v>19</v>
      </c>
      <c r="G32" s="65"/>
      <c r="H32" s="27"/>
      <c r="I32" s="8"/>
      <c r="J32" s="8"/>
      <c r="K32" s="8"/>
      <c r="L32" s="8"/>
      <c r="M32" s="8"/>
      <c r="O32" s="8"/>
      <c r="P32" s="8"/>
      <c r="Q32" s="8"/>
      <c r="R32" s="8"/>
      <c r="S32" s="8"/>
      <c r="T32" s="8"/>
      <c r="U32" s="8"/>
      <c r="V32" s="8"/>
      <c r="W32" s="8"/>
      <c r="X32" s="8"/>
      <c r="Y32" s="8"/>
      <c r="Z32" s="8"/>
      <c r="AA32" s="8"/>
      <c r="AB32" s="8"/>
      <c r="AC32" s="8"/>
      <c r="AD32" s="8"/>
      <c r="AE32" s="8"/>
      <c r="AF32" s="8"/>
      <c r="AG32" s="8"/>
      <c r="AH32" s="8"/>
      <c r="AI32" s="8"/>
    </row>
    <row r="33" spans="1:35">
      <c r="A33" s="8"/>
      <c r="B33" s="8"/>
      <c r="C33" s="8"/>
      <c r="D33" s="8"/>
      <c r="E33" s="8"/>
      <c r="F33" s="8">
        <v>20</v>
      </c>
      <c r="G33" s="69"/>
      <c r="H33" s="35"/>
      <c r="I33" s="8"/>
      <c r="J33" s="8"/>
      <c r="K33" s="8"/>
      <c r="L33" s="8"/>
      <c r="M33" s="8"/>
      <c r="O33" s="8"/>
      <c r="P33" s="8"/>
      <c r="Q33" s="8"/>
      <c r="R33" s="8"/>
      <c r="S33" s="8"/>
      <c r="T33" s="8"/>
      <c r="U33" s="8"/>
      <c r="V33" s="8"/>
      <c r="W33" s="8"/>
      <c r="X33" s="8"/>
      <c r="Y33" s="8"/>
      <c r="Z33" s="8"/>
      <c r="AA33" s="8"/>
      <c r="AB33" s="8"/>
      <c r="AC33" s="8"/>
      <c r="AD33" s="8"/>
      <c r="AE33" s="8"/>
      <c r="AF33" s="8"/>
      <c r="AG33" s="8"/>
      <c r="AH33" s="8"/>
      <c r="AI33" s="8"/>
    </row>
    <row r="34" spans="1:35">
      <c r="A34" s="8"/>
      <c r="B34" s="8"/>
      <c r="C34" s="8"/>
      <c r="D34" s="8"/>
      <c r="E34" s="8"/>
      <c r="F34" s="8"/>
      <c r="G34" s="8"/>
      <c r="H34" s="8"/>
      <c r="I34" s="8"/>
      <c r="J34" s="8"/>
      <c r="K34" s="8"/>
      <c r="L34" s="8"/>
      <c r="M34" s="8"/>
      <c r="O34" s="8"/>
      <c r="P34" s="8"/>
      <c r="Q34" s="8"/>
      <c r="R34" s="8"/>
      <c r="S34" s="8"/>
      <c r="T34" s="8"/>
      <c r="U34" s="8"/>
      <c r="V34" s="8"/>
      <c r="W34" s="8"/>
      <c r="X34" s="8"/>
      <c r="Y34" s="8"/>
      <c r="Z34" s="8"/>
      <c r="AA34" s="8"/>
      <c r="AB34" s="8"/>
      <c r="AC34" s="8"/>
      <c r="AD34" s="8"/>
      <c r="AE34" s="8"/>
      <c r="AF34" s="8"/>
      <c r="AG34" s="8"/>
      <c r="AH34" s="8"/>
      <c r="AI34" s="8"/>
    </row>
    <row r="35" spans="1:35">
      <c r="A35" s="8"/>
      <c r="B35" s="8"/>
      <c r="C35" s="8"/>
      <c r="D35" s="8"/>
      <c r="E35" s="8"/>
      <c r="F35" s="8"/>
      <c r="G35" s="8"/>
      <c r="H35" s="8"/>
      <c r="I35" s="8"/>
      <c r="J35" s="8"/>
      <c r="K35" s="8"/>
      <c r="L35" s="8"/>
      <c r="M35" s="8"/>
      <c r="O35" s="8"/>
      <c r="P35" s="8"/>
      <c r="Q35" s="8"/>
      <c r="R35" s="8"/>
      <c r="S35" s="8"/>
      <c r="T35" s="8"/>
      <c r="U35" s="8"/>
      <c r="V35" s="8"/>
      <c r="W35" s="8"/>
      <c r="X35" s="8"/>
      <c r="Y35" s="8"/>
      <c r="Z35" s="8"/>
      <c r="AA35" s="8"/>
      <c r="AB35" s="8"/>
      <c r="AC35" s="8"/>
      <c r="AD35" s="8"/>
      <c r="AE35" s="8"/>
      <c r="AF35" s="8"/>
      <c r="AG35" s="8"/>
      <c r="AH35" s="8"/>
      <c r="AI35" s="8"/>
    </row>
    <row r="36" spans="1:35">
      <c r="A36" s="8"/>
      <c r="B36" s="8"/>
      <c r="C36" s="8"/>
      <c r="D36" s="8"/>
      <c r="E36" s="8"/>
      <c r="F36" s="8"/>
      <c r="G36" s="8"/>
      <c r="H36" s="8"/>
      <c r="I36" s="8"/>
      <c r="J36" s="8"/>
      <c r="K36" s="8"/>
      <c r="L36" s="8"/>
      <c r="M36" s="8"/>
      <c r="O36" s="8"/>
      <c r="P36" s="8"/>
      <c r="Q36" s="8"/>
      <c r="R36" s="8"/>
      <c r="S36" s="8"/>
      <c r="T36" s="8"/>
      <c r="U36" s="8"/>
      <c r="V36" s="8"/>
      <c r="W36" s="8"/>
      <c r="X36" s="8"/>
      <c r="Y36" s="8"/>
      <c r="Z36" s="8"/>
      <c r="AA36" s="8"/>
      <c r="AB36" s="8"/>
      <c r="AC36" s="8"/>
      <c r="AD36" s="8"/>
      <c r="AE36" s="8"/>
      <c r="AF36" s="8"/>
      <c r="AG36" s="8"/>
      <c r="AH36" s="8"/>
      <c r="AI36" s="8"/>
    </row>
    <row r="37" spans="1:35">
      <c r="A37" s="8"/>
      <c r="B37" s="8"/>
      <c r="C37" s="8"/>
      <c r="D37" s="8"/>
      <c r="E37" s="8"/>
      <c r="F37" s="8"/>
      <c r="G37" s="8"/>
      <c r="H37" s="8"/>
      <c r="I37" s="8"/>
      <c r="J37" s="8"/>
      <c r="K37" s="8"/>
      <c r="L37" s="8"/>
      <c r="M37" s="8"/>
      <c r="O37" s="8"/>
      <c r="P37" s="8"/>
      <c r="Q37" s="8"/>
      <c r="R37" s="8"/>
      <c r="S37" s="8"/>
      <c r="T37" s="8"/>
      <c r="U37" s="8"/>
      <c r="V37" s="8"/>
      <c r="W37" s="8"/>
      <c r="X37" s="8"/>
      <c r="Y37" s="8"/>
      <c r="Z37" s="8"/>
      <c r="AA37" s="8"/>
      <c r="AB37" s="8"/>
      <c r="AC37" s="8"/>
      <c r="AD37" s="8"/>
      <c r="AE37" s="8"/>
      <c r="AF37" s="8"/>
      <c r="AG37" s="8"/>
      <c r="AH37" s="8"/>
      <c r="AI37" s="8"/>
    </row>
    <row r="38" spans="1:35">
      <c r="A38" s="8"/>
      <c r="B38" s="8"/>
      <c r="C38" s="8"/>
      <c r="D38" s="8"/>
      <c r="E38" s="8"/>
      <c r="F38" s="8"/>
      <c r="G38" s="8"/>
      <c r="H38" s="8"/>
      <c r="I38" s="8"/>
      <c r="J38" s="8"/>
      <c r="K38" s="8"/>
      <c r="L38" s="8"/>
      <c r="M38" s="8"/>
      <c r="O38" s="8"/>
      <c r="P38" s="8"/>
      <c r="Q38" s="8"/>
      <c r="R38" s="8"/>
      <c r="S38" s="8"/>
      <c r="T38" s="8"/>
      <c r="U38" s="8"/>
      <c r="V38" s="8"/>
      <c r="W38" s="8"/>
      <c r="X38" s="8"/>
      <c r="Y38" s="8"/>
      <c r="Z38" s="8"/>
      <c r="AA38" s="8"/>
      <c r="AB38" s="8"/>
      <c r="AC38" s="8"/>
      <c r="AD38" s="8"/>
      <c r="AE38" s="8"/>
      <c r="AF38" s="8"/>
      <c r="AG38" s="8"/>
      <c r="AH38" s="8"/>
      <c r="AI38" s="8"/>
    </row>
    <row r="39" spans="1:35">
      <c r="A39" s="8"/>
      <c r="B39" s="8"/>
      <c r="C39" s="8"/>
      <c r="D39" s="8"/>
      <c r="E39" s="8"/>
      <c r="F39" s="8"/>
      <c r="G39" s="8"/>
      <c r="H39" s="8"/>
      <c r="I39" s="8"/>
      <c r="J39" s="8"/>
      <c r="K39" s="8"/>
      <c r="L39" s="8"/>
      <c r="M39" s="8"/>
      <c r="O39" s="8"/>
      <c r="P39" s="8"/>
      <c r="Q39" s="8"/>
      <c r="R39" s="8"/>
      <c r="S39" s="8"/>
      <c r="T39" s="8"/>
      <c r="U39" s="8"/>
      <c r="V39" s="8"/>
      <c r="W39" s="8"/>
      <c r="X39" s="8"/>
      <c r="Y39" s="8"/>
      <c r="Z39" s="8"/>
      <c r="AA39" s="8"/>
      <c r="AB39" s="8"/>
      <c r="AC39" s="8"/>
      <c r="AD39" s="8"/>
      <c r="AE39" s="8"/>
      <c r="AF39" s="8"/>
      <c r="AG39" s="8"/>
      <c r="AH39" s="8"/>
      <c r="AI39" s="8"/>
    </row>
    <row r="40" spans="1:35">
      <c r="A40" s="8"/>
      <c r="B40" s="8"/>
      <c r="C40" s="8"/>
      <c r="D40" s="8"/>
      <c r="E40" s="8"/>
      <c r="F40" s="8"/>
      <c r="G40" s="8"/>
      <c r="H40" s="8"/>
      <c r="I40" s="8"/>
      <c r="J40" s="8"/>
      <c r="K40" s="8"/>
      <c r="L40" s="8"/>
      <c r="M40" s="8"/>
      <c r="O40" s="8"/>
      <c r="P40" s="8"/>
      <c r="Q40" s="8"/>
      <c r="R40" s="8"/>
      <c r="S40" s="8"/>
      <c r="T40" s="8"/>
      <c r="U40" s="8"/>
      <c r="V40" s="8"/>
      <c r="W40" s="8"/>
      <c r="X40" s="8"/>
      <c r="Y40" s="8"/>
      <c r="Z40" s="8"/>
      <c r="AA40" s="8"/>
      <c r="AB40" s="8"/>
      <c r="AC40" s="8"/>
      <c r="AD40" s="8"/>
      <c r="AE40" s="8"/>
      <c r="AF40" s="8"/>
      <c r="AG40" s="8"/>
      <c r="AH40" s="8"/>
      <c r="AI40" s="8"/>
    </row>
    <row r="41" spans="1:35">
      <c r="A41" s="8"/>
      <c r="B41" s="8"/>
      <c r="C41" s="8"/>
      <c r="D41" s="8"/>
      <c r="E41" s="8"/>
      <c r="F41" s="8"/>
      <c r="G41" s="8"/>
      <c r="H41" s="8"/>
      <c r="I41" s="8"/>
      <c r="J41" s="8"/>
      <c r="K41" s="8"/>
      <c r="L41" s="8"/>
      <c r="M41" s="8"/>
      <c r="O41" s="8"/>
      <c r="P41" s="8"/>
      <c r="Q41" s="8"/>
      <c r="R41" s="8"/>
      <c r="S41" s="8"/>
      <c r="T41" s="8"/>
      <c r="U41" s="8"/>
      <c r="V41" s="8"/>
      <c r="W41" s="8"/>
      <c r="X41" s="8"/>
      <c r="Y41" s="8"/>
      <c r="Z41" s="8"/>
      <c r="AA41" s="8"/>
      <c r="AB41" s="8"/>
      <c r="AC41" s="8"/>
      <c r="AD41" s="8"/>
      <c r="AE41" s="8"/>
      <c r="AF41" s="8"/>
      <c r="AG41" s="8"/>
      <c r="AH41" s="8"/>
      <c r="AI41" s="8"/>
    </row>
    <row r="42" spans="1:35">
      <c r="A42" s="8"/>
      <c r="B42" s="8"/>
      <c r="C42" s="8"/>
      <c r="D42" s="8"/>
      <c r="E42" s="8"/>
      <c r="F42" s="8"/>
      <c r="G42" s="8"/>
      <c r="H42" s="8"/>
      <c r="I42" s="8"/>
      <c r="J42" s="8"/>
      <c r="K42" s="8"/>
      <c r="L42" s="8"/>
      <c r="M42" s="8"/>
      <c r="O42" s="8"/>
      <c r="P42" s="8"/>
      <c r="Q42" s="8"/>
      <c r="R42" s="8"/>
      <c r="S42" s="8"/>
      <c r="T42" s="8"/>
      <c r="U42" s="8"/>
      <c r="V42" s="8"/>
      <c r="W42" s="8"/>
      <c r="X42" s="8"/>
      <c r="Y42" s="8"/>
      <c r="Z42" s="8"/>
      <c r="AA42" s="8"/>
      <c r="AB42" s="8"/>
      <c r="AC42" s="8"/>
      <c r="AD42" s="8"/>
      <c r="AE42" s="8"/>
      <c r="AF42" s="8"/>
      <c r="AG42" s="8"/>
      <c r="AH42" s="8"/>
      <c r="AI42" s="8"/>
    </row>
    <row r="43" spans="1:35">
      <c r="A43" s="8"/>
      <c r="B43" s="8"/>
      <c r="C43" s="8"/>
      <c r="D43" s="8"/>
      <c r="E43" s="8"/>
      <c r="F43" s="8"/>
      <c r="G43" s="8"/>
      <c r="H43" s="8"/>
      <c r="I43" s="8"/>
      <c r="J43" s="8"/>
      <c r="K43" s="8"/>
      <c r="L43" s="8"/>
      <c r="M43" s="8"/>
      <c r="O43" s="8"/>
      <c r="P43" s="8"/>
      <c r="Q43" s="8"/>
      <c r="R43" s="8"/>
      <c r="S43" s="8"/>
      <c r="T43" s="8"/>
      <c r="U43" s="8"/>
      <c r="V43" s="8"/>
      <c r="W43" s="8"/>
      <c r="X43" s="8"/>
      <c r="Y43" s="8"/>
      <c r="Z43" s="8"/>
      <c r="AA43" s="8"/>
      <c r="AB43" s="8"/>
      <c r="AC43" s="8"/>
      <c r="AD43" s="8"/>
      <c r="AE43" s="8"/>
      <c r="AF43" s="8"/>
      <c r="AG43" s="8"/>
      <c r="AH43" s="8"/>
      <c r="AI43" s="8"/>
    </row>
    <row r="44" spans="1:35">
      <c r="A44" s="8"/>
      <c r="B44" s="8"/>
      <c r="C44" s="8"/>
      <c r="D44" s="8"/>
      <c r="E44" s="8"/>
      <c r="F44" s="8"/>
      <c r="G44" s="8"/>
      <c r="H44" s="8"/>
      <c r="I44" s="8"/>
      <c r="J44" s="8"/>
      <c r="K44" s="8"/>
      <c r="L44" s="8"/>
      <c r="M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8"/>
      <c r="G45" s="8"/>
      <c r="H45" s="8"/>
      <c r="I45" s="8"/>
      <c r="J45" s="8"/>
      <c r="K45" s="8"/>
      <c r="L45" s="8"/>
      <c r="M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8"/>
      <c r="G46" s="8"/>
      <c r="H46" s="8"/>
      <c r="I46" s="8"/>
      <c r="J46" s="8"/>
      <c r="K46" s="8"/>
      <c r="L46" s="8"/>
      <c r="M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8"/>
      <c r="G47" s="8"/>
      <c r="H47" s="8"/>
      <c r="I47" s="8"/>
      <c r="J47" s="8"/>
      <c r="K47" s="8"/>
      <c r="L47" s="8"/>
      <c r="M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8"/>
      <c r="G48" s="8"/>
      <c r="H48" s="8"/>
      <c r="I48" s="8"/>
      <c r="J48" s="8"/>
      <c r="K48" s="8"/>
      <c r="L48" s="8"/>
      <c r="M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8"/>
      <c r="G49" s="8"/>
      <c r="H49" s="8"/>
      <c r="I49" s="8"/>
      <c r="J49" s="8"/>
      <c r="K49" s="8"/>
      <c r="L49" s="8"/>
      <c r="M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8"/>
      <c r="G50" s="8"/>
      <c r="H50" s="8"/>
      <c r="I50" s="8"/>
      <c r="J50" s="8"/>
      <c r="K50" s="8"/>
      <c r="L50" s="8"/>
      <c r="M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8"/>
      <c r="G51" s="8"/>
      <c r="H51" s="8"/>
      <c r="I51" s="8"/>
      <c r="J51" s="8"/>
      <c r="K51" s="8"/>
      <c r="L51" s="8"/>
      <c r="M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8"/>
      <c r="G52" s="8"/>
      <c r="H52" s="8"/>
      <c r="I52" s="8"/>
      <c r="J52" s="8"/>
      <c r="K52" s="8"/>
      <c r="L52" s="8"/>
      <c r="M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8"/>
      <c r="G53" s="8"/>
      <c r="H53" s="8"/>
      <c r="I53" s="8"/>
      <c r="J53" s="8"/>
      <c r="K53" s="8"/>
      <c r="L53" s="8"/>
      <c r="M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8"/>
      <c r="G54" s="8"/>
      <c r="H54" s="8"/>
      <c r="I54" s="8"/>
      <c r="J54" s="8"/>
      <c r="K54" s="8"/>
      <c r="L54" s="8"/>
      <c r="M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8"/>
      <c r="G55" s="8"/>
      <c r="H55" s="8"/>
      <c r="I55" s="8"/>
      <c r="J55" s="8"/>
      <c r="K55" s="8"/>
      <c r="L55" s="8"/>
      <c r="M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8"/>
      <c r="G56" s="8"/>
      <c r="H56" s="8"/>
      <c r="I56" s="8"/>
      <c r="J56" s="8"/>
      <c r="K56" s="8"/>
      <c r="L56" s="8"/>
      <c r="M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8"/>
      <c r="G57" s="8"/>
      <c r="H57" s="8"/>
      <c r="I57" s="8"/>
      <c r="J57" s="8"/>
      <c r="K57" s="8"/>
      <c r="L57" s="8"/>
      <c r="M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8"/>
      <c r="G58" s="8"/>
      <c r="H58" s="8"/>
      <c r="I58" s="8"/>
      <c r="J58" s="8"/>
      <c r="K58" s="8"/>
      <c r="L58" s="8"/>
      <c r="M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8"/>
      <c r="G59" s="8"/>
      <c r="H59" s="8"/>
      <c r="I59" s="8"/>
      <c r="J59" s="8"/>
      <c r="K59" s="8"/>
      <c r="L59" s="8"/>
      <c r="M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8"/>
      <c r="G60" s="8"/>
      <c r="H60" s="8"/>
      <c r="I60" s="8"/>
      <c r="J60" s="8"/>
      <c r="K60" s="8"/>
      <c r="L60" s="8"/>
      <c r="M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8"/>
      <c r="G61" s="8"/>
      <c r="H61" s="8"/>
      <c r="I61" s="8"/>
      <c r="J61" s="8"/>
      <c r="K61" s="8"/>
      <c r="L61" s="8"/>
      <c r="M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8"/>
      <c r="G62" s="8"/>
      <c r="H62" s="8"/>
      <c r="I62" s="8"/>
      <c r="J62" s="8"/>
      <c r="K62" s="8"/>
      <c r="L62" s="8"/>
      <c r="M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8"/>
      <c r="G63" s="8"/>
      <c r="H63" s="8"/>
      <c r="I63" s="8"/>
      <c r="J63" s="8"/>
      <c r="K63" s="8"/>
      <c r="L63" s="8"/>
      <c r="M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8"/>
      <c r="G64" s="8"/>
      <c r="H64" s="8"/>
      <c r="I64" s="8"/>
      <c r="J64" s="8"/>
      <c r="K64" s="8"/>
      <c r="L64" s="8"/>
      <c r="M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8"/>
      <c r="G65" s="8"/>
      <c r="H65" s="8"/>
      <c r="I65" s="8"/>
      <c r="J65" s="8"/>
      <c r="K65" s="8"/>
      <c r="L65" s="8"/>
      <c r="M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8"/>
      <c r="G66" s="8"/>
      <c r="H66" s="8"/>
      <c r="I66" s="8"/>
      <c r="J66" s="8"/>
      <c r="K66" s="8"/>
      <c r="L66" s="8"/>
      <c r="M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8"/>
      <c r="G67" s="8"/>
      <c r="H67" s="8"/>
      <c r="I67" s="8"/>
      <c r="J67" s="8"/>
      <c r="K67" s="8"/>
      <c r="L67" s="8"/>
      <c r="M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8"/>
      <c r="G68" s="8"/>
      <c r="H68" s="8"/>
      <c r="I68" s="8"/>
      <c r="J68" s="8"/>
      <c r="K68" s="8"/>
      <c r="L68" s="8"/>
      <c r="M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8"/>
      <c r="G69" s="8"/>
      <c r="H69" s="8"/>
      <c r="I69" s="8"/>
      <c r="J69" s="8"/>
      <c r="K69" s="8"/>
      <c r="L69" s="8"/>
      <c r="M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8"/>
      <c r="G70" s="8"/>
      <c r="H70" s="8"/>
      <c r="I70" s="8"/>
      <c r="J70" s="8"/>
      <c r="K70" s="8"/>
      <c r="L70" s="8"/>
      <c r="M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8"/>
      <c r="G71" s="8"/>
      <c r="H71" s="8"/>
      <c r="I71" s="8"/>
      <c r="J71" s="8"/>
      <c r="K71" s="8"/>
      <c r="L71" s="8"/>
      <c r="M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8"/>
      <c r="G72" s="8"/>
      <c r="H72" s="8"/>
      <c r="I72" s="8"/>
      <c r="J72" s="8"/>
      <c r="K72" s="8"/>
      <c r="L72" s="8"/>
      <c r="M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8"/>
      <c r="G73" s="8"/>
      <c r="H73" s="8"/>
      <c r="I73" s="8"/>
      <c r="J73" s="8"/>
      <c r="K73" s="8"/>
      <c r="L73" s="8"/>
      <c r="M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8"/>
      <c r="G74" s="8"/>
      <c r="H74" s="8"/>
      <c r="I74" s="8"/>
      <c r="J74" s="8"/>
      <c r="K74" s="8"/>
      <c r="L74" s="8"/>
      <c r="M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8"/>
      <c r="G75" s="8"/>
      <c r="H75" s="8"/>
      <c r="I75" s="8"/>
      <c r="J75" s="8"/>
      <c r="K75" s="8"/>
      <c r="L75" s="8"/>
      <c r="M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8"/>
      <c r="G76" s="8"/>
      <c r="H76" s="8"/>
      <c r="I76" s="8"/>
      <c r="J76" s="8"/>
      <c r="K76" s="8"/>
      <c r="L76" s="8"/>
      <c r="M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8"/>
      <c r="G77" s="8"/>
      <c r="H77" s="8"/>
      <c r="I77" s="8"/>
      <c r="J77" s="8"/>
      <c r="K77" s="8"/>
      <c r="L77" s="8"/>
      <c r="M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8"/>
      <c r="G78" s="8"/>
      <c r="H78" s="8"/>
      <c r="I78" s="8"/>
      <c r="J78" s="8"/>
      <c r="K78" s="8"/>
      <c r="L78" s="8"/>
      <c r="M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8"/>
      <c r="G79" s="8"/>
      <c r="H79" s="8"/>
      <c r="I79" s="8"/>
      <c r="J79" s="8"/>
      <c r="K79" s="8"/>
      <c r="L79" s="8"/>
      <c r="M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8"/>
      <c r="G80" s="8"/>
      <c r="H80" s="8"/>
      <c r="I80" s="8"/>
      <c r="J80" s="8"/>
      <c r="K80" s="8"/>
      <c r="L80" s="8"/>
      <c r="M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8"/>
      <c r="G81" s="8"/>
      <c r="H81" s="8"/>
      <c r="I81" s="8"/>
      <c r="J81" s="8"/>
      <c r="K81" s="8"/>
      <c r="L81" s="8"/>
      <c r="M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8"/>
      <c r="G82" s="8"/>
      <c r="H82" s="8"/>
      <c r="I82" s="8"/>
      <c r="J82" s="8"/>
      <c r="K82" s="8"/>
      <c r="L82" s="8"/>
      <c r="M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8"/>
      <c r="G83" s="8"/>
      <c r="H83" s="8"/>
      <c r="I83" s="8"/>
      <c r="J83" s="8"/>
      <c r="K83" s="8"/>
      <c r="L83" s="8"/>
      <c r="M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8"/>
      <c r="G84" s="8"/>
      <c r="H84" s="8"/>
      <c r="I84" s="8"/>
      <c r="J84" s="8"/>
      <c r="K84" s="8"/>
      <c r="L84" s="8"/>
      <c r="M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8"/>
      <c r="G85" s="8"/>
      <c r="H85" s="8"/>
      <c r="I85" s="8"/>
      <c r="J85" s="8"/>
      <c r="K85" s="8"/>
      <c r="L85" s="8"/>
      <c r="M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8"/>
      <c r="G86" s="8"/>
      <c r="H86" s="8"/>
      <c r="I86" s="8"/>
      <c r="J86" s="8"/>
      <c r="K86" s="8"/>
      <c r="L86" s="8"/>
      <c r="M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8"/>
      <c r="G87" s="8"/>
      <c r="H87" s="8"/>
      <c r="I87" s="8"/>
      <c r="J87" s="8"/>
      <c r="K87" s="8"/>
      <c r="L87" s="8"/>
      <c r="M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8"/>
      <c r="G88" s="8"/>
      <c r="H88" s="8"/>
      <c r="I88" s="8"/>
      <c r="J88" s="8"/>
      <c r="K88" s="8"/>
      <c r="L88" s="8"/>
      <c r="M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8"/>
      <c r="G89" s="8"/>
      <c r="H89" s="8"/>
      <c r="I89" s="8"/>
      <c r="J89" s="8"/>
      <c r="K89" s="8"/>
      <c r="L89" s="8"/>
      <c r="M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8"/>
      <c r="G90" s="8"/>
      <c r="H90" s="8"/>
      <c r="I90" s="8"/>
      <c r="J90" s="8"/>
      <c r="K90" s="8"/>
      <c r="L90" s="8"/>
      <c r="M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8"/>
      <c r="G91" s="8"/>
      <c r="H91" s="8"/>
      <c r="I91" s="8"/>
      <c r="J91" s="8"/>
      <c r="K91" s="8"/>
      <c r="L91" s="8"/>
      <c r="M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8"/>
      <c r="G92" s="8"/>
      <c r="H92" s="8"/>
      <c r="I92" s="8"/>
      <c r="J92" s="8"/>
      <c r="K92" s="8"/>
      <c r="L92" s="8"/>
      <c r="M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8"/>
      <c r="G93" s="8"/>
      <c r="H93" s="8"/>
      <c r="I93" s="8"/>
      <c r="J93" s="8"/>
      <c r="K93" s="8"/>
      <c r="L93" s="8"/>
      <c r="M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8"/>
      <c r="G94" s="8"/>
      <c r="H94" s="8"/>
      <c r="I94" s="8"/>
      <c r="J94" s="8"/>
      <c r="K94" s="8"/>
      <c r="L94" s="8"/>
      <c r="M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8"/>
      <c r="G95" s="8"/>
      <c r="H95" s="8"/>
      <c r="I95" s="8"/>
      <c r="J95" s="8"/>
      <c r="K95" s="8"/>
      <c r="L95" s="8"/>
      <c r="M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8"/>
      <c r="G96" s="8"/>
      <c r="H96" s="8"/>
      <c r="I96" s="8"/>
      <c r="J96" s="8"/>
      <c r="K96" s="8"/>
      <c r="L96" s="8"/>
      <c r="M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8"/>
      <c r="G97" s="8"/>
      <c r="H97" s="8"/>
      <c r="I97" s="8"/>
      <c r="J97" s="8"/>
      <c r="K97" s="8"/>
      <c r="L97" s="8"/>
      <c r="M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8"/>
      <c r="G98" s="8"/>
      <c r="H98" s="8"/>
      <c r="I98" s="8"/>
      <c r="J98" s="8"/>
      <c r="K98" s="8"/>
      <c r="L98" s="8"/>
      <c r="M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8"/>
      <c r="G99" s="8"/>
      <c r="H99" s="8"/>
      <c r="I99" s="8"/>
      <c r="J99" s="8"/>
      <c r="K99" s="8"/>
      <c r="L99" s="8"/>
      <c r="M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8"/>
      <c r="G100" s="8"/>
      <c r="H100" s="8"/>
      <c r="I100" s="8"/>
      <c r="J100" s="8"/>
      <c r="K100" s="8"/>
      <c r="L100" s="8"/>
      <c r="M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8"/>
      <c r="G101" s="8"/>
      <c r="H101" s="8"/>
      <c r="I101" s="8"/>
      <c r="J101" s="8"/>
      <c r="K101" s="8"/>
      <c r="L101" s="8"/>
      <c r="M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8"/>
      <c r="G102" s="8"/>
      <c r="H102" s="8"/>
      <c r="I102" s="8"/>
      <c r="J102" s="8"/>
      <c r="K102" s="8"/>
      <c r="L102" s="8"/>
      <c r="M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8"/>
      <c r="G103" s="8"/>
      <c r="H103" s="8"/>
      <c r="I103" s="8"/>
      <c r="J103" s="8"/>
      <c r="K103" s="8"/>
      <c r="L103" s="8"/>
      <c r="M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8"/>
      <c r="G104" s="8"/>
      <c r="H104" s="8"/>
      <c r="I104" s="8"/>
      <c r="J104" s="8"/>
      <c r="K104" s="8"/>
      <c r="L104" s="8"/>
      <c r="M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8"/>
      <c r="G105" s="8"/>
      <c r="H105" s="8"/>
      <c r="I105" s="8"/>
      <c r="J105" s="8"/>
      <c r="K105" s="8"/>
      <c r="L105" s="8"/>
      <c r="M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8"/>
      <c r="G106" s="8"/>
      <c r="H106" s="8"/>
      <c r="I106" s="8"/>
      <c r="J106" s="8"/>
      <c r="K106" s="8"/>
      <c r="L106" s="8"/>
      <c r="M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8"/>
      <c r="G107" s="8"/>
      <c r="H107" s="8"/>
      <c r="I107" s="8"/>
      <c r="J107" s="8"/>
      <c r="K107" s="8"/>
      <c r="L107" s="8"/>
      <c r="M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8"/>
      <c r="G108" s="8"/>
      <c r="H108" s="8"/>
      <c r="I108" s="8"/>
      <c r="J108" s="8"/>
      <c r="K108" s="8"/>
      <c r="L108" s="8"/>
      <c r="M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8"/>
      <c r="G109" s="8"/>
      <c r="H109" s="8"/>
      <c r="I109" s="8"/>
      <c r="J109" s="8"/>
      <c r="K109" s="8"/>
      <c r="L109" s="8"/>
      <c r="M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8"/>
      <c r="G110" s="8"/>
      <c r="H110" s="8"/>
      <c r="I110" s="8"/>
      <c r="J110" s="8"/>
      <c r="K110" s="8"/>
      <c r="L110" s="8"/>
      <c r="M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8"/>
      <c r="G111" s="8"/>
      <c r="H111" s="8"/>
      <c r="I111" s="8"/>
      <c r="J111" s="8"/>
      <c r="K111" s="8"/>
      <c r="L111" s="8"/>
      <c r="M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8"/>
      <c r="G112" s="8"/>
      <c r="H112" s="8"/>
      <c r="I112" s="8"/>
      <c r="J112" s="8"/>
      <c r="K112" s="8"/>
      <c r="L112" s="8"/>
      <c r="M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8"/>
      <c r="G113" s="8"/>
      <c r="H113" s="8"/>
      <c r="I113" s="8"/>
      <c r="J113" s="8"/>
      <c r="K113" s="8"/>
      <c r="L113" s="8"/>
      <c r="M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8"/>
      <c r="G114" s="8"/>
      <c r="H114" s="8"/>
      <c r="I114" s="8"/>
      <c r="J114" s="8"/>
      <c r="K114" s="8"/>
      <c r="L114" s="8"/>
      <c r="M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8"/>
      <c r="G115" s="8"/>
      <c r="H115" s="8"/>
      <c r="I115" s="8"/>
      <c r="J115" s="8"/>
      <c r="K115" s="8"/>
      <c r="L115" s="8"/>
      <c r="M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8"/>
      <c r="G116" s="8"/>
      <c r="H116" s="8"/>
      <c r="I116" s="8"/>
      <c r="J116" s="8"/>
      <c r="K116" s="8"/>
      <c r="L116" s="8"/>
      <c r="M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8"/>
      <c r="G117" s="8"/>
      <c r="H117" s="8"/>
      <c r="I117" s="8"/>
      <c r="J117" s="8"/>
      <c r="K117" s="8"/>
      <c r="L117" s="8"/>
      <c r="M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8"/>
      <c r="G118" s="8"/>
      <c r="H118" s="8"/>
      <c r="I118" s="8"/>
      <c r="J118" s="8"/>
      <c r="K118" s="8"/>
      <c r="L118" s="8"/>
      <c r="M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8"/>
      <c r="G119" s="8"/>
      <c r="H119" s="8"/>
      <c r="I119" s="8"/>
      <c r="J119" s="8"/>
      <c r="K119" s="8"/>
      <c r="L119" s="8"/>
      <c r="M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8"/>
      <c r="G120" s="8"/>
      <c r="H120" s="8"/>
      <c r="I120" s="8"/>
      <c r="J120" s="8"/>
      <c r="K120" s="8"/>
      <c r="L120" s="8"/>
      <c r="M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8"/>
      <c r="G121" s="8"/>
      <c r="H121" s="8"/>
      <c r="I121" s="8"/>
      <c r="J121" s="8"/>
      <c r="K121" s="8"/>
      <c r="L121" s="8"/>
      <c r="M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8"/>
      <c r="G122" s="8"/>
      <c r="H122" s="8"/>
      <c r="I122" s="8"/>
      <c r="J122" s="8"/>
      <c r="K122" s="8"/>
      <c r="L122" s="8"/>
      <c r="M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8"/>
      <c r="G123" s="8"/>
      <c r="H123" s="8"/>
      <c r="I123" s="8"/>
      <c r="J123" s="8"/>
      <c r="K123" s="8"/>
      <c r="L123" s="8"/>
      <c r="M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8"/>
      <c r="G124" s="8"/>
      <c r="H124" s="8"/>
      <c r="I124" s="8"/>
      <c r="J124" s="8"/>
      <c r="K124" s="8"/>
      <c r="L124" s="8"/>
      <c r="M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8"/>
      <c r="G125" s="8"/>
      <c r="H125" s="8"/>
      <c r="I125" s="8"/>
      <c r="J125" s="8"/>
      <c r="K125" s="8"/>
      <c r="L125" s="8"/>
      <c r="M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8"/>
      <c r="G126" s="8"/>
      <c r="H126" s="8"/>
      <c r="I126" s="8"/>
      <c r="J126" s="8"/>
      <c r="K126" s="8"/>
      <c r="L126" s="8"/>
      <c r="M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8"/>
      <c r="G127" s="8"/>
      <c r="H127" s="8"/>
      <c r="I127" s="8"/>
      <c r="J127" s="8"/>
      <c r="K127" s="8"/>
      <c r="L127" s="8"/>
      <c r="M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8"/>
      <c r="G128" s="8"/>
      <c r="H128" s="8"/>
      <c r="I128" s="8"/>
      <c r="J128" s="8"/>
      <c r="K128" s="8"/>
      <c r="L128" s="8"/>
      <c r="M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8"/>
      <c r="G129" s="8"/>
      <c r="H129" s="8"/>
      <c r="I129" s="8"/>
      <c r="J129" s="8"/>
      <c r="K129" s="8"/>
      <c r="L129" s="8"/>
      <c r="M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8"/>
      <c r="G130" s="8"/>
      <c r="H130" s="8"/>
      <c r="I130" s="8"/>
      <c r="J130" s="8"/>
      <c r="K130" s="8"/>
      <c r="L130" s="8"/>
      <c r="M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8"/>
      <c r="G131" s="8"/>
      <c r="H131" s="8"/>
      <c r="I131" s="8"/>
      <c r="J131" s="8"/>
      <c r="K131" s="8"/>
      <c r="L131" s="8"/>
      <c r="M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8"/>
      <c r="G132" s="8"/>
      <c r="H132" s="8"/>
      <c r="I132" s="8"/>
      <c r="J132" s="8"/>
      <c r="K132" s="8"/>
      <c r="L132" s="8"/>
      <c r="M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8"/>
      <c r="G133" s="8"/>
      <c r="H133" s="8"/>
      <c r="I133" s="8"/>
      <c r="J133" s="8"/>
      <c r="K133" s="8"/>
      <c r="L133" s="8"/>
      <c r="M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8"/>
      <c r="G134" s="8"/>
      <c r="H134" s="8"/>
      <c r="I134" s="8"/>
      <c r="J134" s="8"/>
      <c r="K134" s="8"/>
      <c r="L134" s="8"/>
      <c r="M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8"/>
      <c r="G135" s="8"/>
      <c r="H135" s="8"/>
      <c r="I135" s="8"/>
      <c r="J135" s="8"/>
      <c r="K135" s="8"/>
      <c r="L135" s="8"/>
      <c r="M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8"/>
      <c r="G136" s="8"/>
      <c r="H136" s="8"/>
      <c r="I136" s="8"/>
      <c r="J136" s="8"/>
      <c r="K136" s="8"/>
      <c r="L136" s="8"/>
      <c r="M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8"/>
      <c r="G137" s="8"/>
      <c r="H137" s="8"/>
      <c r="I137" s="8"/>
      <c r="J137" s="8"/>
      <c r="K137" s="8"/>
      <c r="L137" s="8"/>
      <c r="M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8"/>
      <c r="G138" s="8"/>
      <c r="H138" s="8"/>
      <c r="I138" s="8"/>
      <c r="J138" s="8"/>
      <c r="K138" s="8"/>
      <c r="L138" s="8"/>
      <c r="M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8"/>
      <c r="G139" s="8"/>
      <c r="H139" s="8"/>
      <c r="I139" s="8"/>
      <c r="J139" s="8"/>
      <c r="K139" s="8"/>
      <c r="L139" s="8"/>
      <c r="M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8"/>
      <c r="G140" s="8"/>
      <c r="H140" s="8"/>
      <c r="I140" s="8"/>
      <c r="J140" s="8"/>
      <c r="K140" s="8"/>
      <c r="L140" s="8"/>
      <c r="M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8"/>
      <c r="G141" s="8"/>
      <c r="H141" s="8"/>
      <c r="I141" s="8"/>
      <c r="J141" s="8"/>
      <c r="K141" s="8"/>
      <c r="L141" s="8"/>
      <c r="M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8"/>
      <c r="G142" s="8"/>
      <c r="H142" s="8"/>
      <c r="I142" s="8"/>
      <c r="J142" s="8"/>
      <c r="K142" s="8"/>
      <c r="L142" s="8"/>
      <c r="M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8"/>
      <c r="G143" s="8"/>
      <c r="H143" s="8"/>
      <c r="I143" s="8"/>
      <c r="J143" s="8"/>
      <c r="K143" s="8"/>
      <c r="L143" s="8"/>
      <c r="M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8"/>
      <c r="G144" s="8"/>
      <c r="H144" s="8"/>
      <c r="I144" s="8"/>
      <c r="J144" s="8"/>
      <c r="K144" s="8"/>
      <c r="L144" s="8"/>
      <c r="M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8"/>
      <c r="G145" s="8"/>
      <c r="H145" s="8"/>
      <c r="I145" s="8"/>
      <c r="J145" s="8"/>
      <c r="K145" s="8"/>
      <c r="L145" s="8"/>
      <c r="M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8"/>
      <c r="G146" s="8"/>
      <c r="H146" s="8"/>
      <c r="I146" s="8"/>
      <c r="J146" s="8"/>
      <c r="K146" s="8"/>
      <c r="L146" s="8"/>
      <c r="M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8"/>
      <c r="G147" s="8"/>
      <c r="H147" s="8"/>
      <c r="I147" s="8"/>
      <c r="J147" s="8"/>
      <c r="K147" s="8"/>
      <c r="L147" s="8"/>
      <c r="M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8"/>
      <c r="G148" s="8"/>
      <c r="H148" s="8"/>
      <c r="I148" s="8"/>
      <c r="J148" s="8"/>
      <c r="K148" s="8"/>
      <c r="L148" s="8"/>
      <c r="M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8"/>
      <c r="G149" s="8"/>
      <c r="H149" s="8"/>
      <c r="I149" s="8"/>
      <c r="J149" s="8"/>
      <c r="K149" s="8"/>
      <c r="L149" s="8"/>
      <c r="M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8"/>
      <c r="G150" s="8"/>
      <c r="H150" s="8"/>
      <c r="I150" s="8"/>
      <c r="J150" s="8"/>
      <c r="K150" s="8"/>
      <c r="L150" s="8"/>
      <c r="M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8"/>
      <c r="G151" s="8"/>
      <c r="H151" s="8"/>
      <c r="I151" s="8"/>
      <c r="J151" s="8"/>
      <c r="K151" s="8"/>
      <c r="L151" s="8"/>
      <c r="M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8"/>
      <c r="G152" s="8"/>
      <c r="H152" s="8"/>
      <c r="I152" s="8"/>
      <c r="J152" s="8"/>
      <c r="K152" s="8"/>
      <c r="L152" s="8"/>
      <c r="M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8"/>
      <c r="G153" s="8"/>
      <c r="H153" s="8"/>
      <c r="I153" s="8"/>
      <c r="J153" s="8"/>
      <c r="K153" s="8"/>
      <c r="L153" s="8"/>
      <c r="M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8"/>
      <c r="G154" s="8"/>
      <c r="H154" s="8"/>
      <c r="I154" s="8"/>
      <c r="J154" s="8"/>
      <c r="K154" s="8"/>
      <c r="L154" s="8"/>
      <c r="M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8"/>
      <c r="G155" s="8"/>
      <c r="H155" s="8"/>
      <c r="I155" s="8"/>
      <c r="J155" s="8"/>
      <c r="K155" s="8"/>
      <c r="L155" s="8"/>
      <c r="M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8"/>
      <c r="G156" s="8"/>
      <c r="H156" s="8"/>
      <c r="I156" s="8"/>
      <c r="J156" s="8"/>
      <c r="K156" s="8"/>
      <c r="L156" s="8"/>
      <c r="M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8"/>
      <c r="G157" s="8"/>
      <c r="H157" s="8"/>
      <c r="I157" s="8"/>
      <c r="J157" s="8"/>
      <c r="K157" s="8"/>
      <c r="L157" s="8"/>
      <c r="M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8"/>
      <c r="G158" s="8"/>
      <c r="H158" s="8"/>
      <c r="I158" s="8"/>
      <c r="J158" s="8"/>
      <c r="K158" s="8"/>
      <c r="L158" s="8"/>
      <c r="M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8"/>
      <c r="G159" s="8"/>
      <c r="H159" s="8"/>
      <c r="I159" s="8"/>
      <c r="J159" s="8"/>
      <c r="K159" s="8"/>
      <c r="L159" s="8"/>
      <c r="M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8"/>
      <c r="G160" s="8"/>
      <c r="H160" s="8"/>
      <c r="I160" s="8"/>
      <c r="J160" s="8"/>
      <c r="K160" s="8"/>
      <c r="L160" s="8"/>
      <c r="M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8"/>
      <c r="G161" s="8"/>
      <c r="H161" s="8"/>
      <c r="I161" s="8"/>
      <c r="J161" s="8"/>
      <c r="K161" s="8"/>
      <c r="L161" s="8"/>
      <c r="M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8"/>
      <c r="G162" s="8"/>
      <c r="H162" s="8"/>
      <c r="I162" s="8"/>
      <c r="J162" s="8"/>
      <c r="K162" s="8"/>
      <c r="L162" s="8"/>
      <c r="M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8"/>
      <c r="G163" s="8"/>
      <c r="H163" s="8"/>
      <c r="I163" s="8"/>
      <c r="J163" s="8"/>
      <c r="K163" s="8"/>
      <c r="L163" s="8"/>
      <c r="M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8"/>
      <c r="G164" s="8"/>
      <c r="H164" s="8"/>
      <c r="I164" s="8"/>
      <c r="J164" s="8"/>
      <c r="K164" s="8"/>
      <c r="L164" s="8"/>
      <c r="M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8"/>
      <c r="G165" s="8"/>
      <c r="H165" s="8"/>
      <c r="I165" s="8"/>
      <c r="J165" s="8"/>
      <c r="K165" s="8"/>
      <c r="L165" s="8"/>
      <c r="M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8"/>
      <c r="G166" s="8"/>
      <c r="H166" s="8"/>
      <c r="I166" s="8"/>
      <c r="J166" s="8"/>
      <c r="K166" s="8"/>
      <c r="L166" s="8"/>
      <c r="M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8"/>
      <c r="G167" s="8"/>
      <c r="H167" s="8"/>
      <c r="I167" s="8"/>
      <c r="J167" s="8"/>
      <c r="K167" s="8"/>
      <c r="L167" s="8"/>
      <c r="M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8"/>
      <c r="G168" s="8"/>
      <c r="H168" s="8"/>
      <c r="I168" s="8"/>
      <c r="J168" s="8"/>
      <c r="K168" s="8"/>
      <c r="L168" s="8"/>
      <c r="M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8"/>
      <c r="G169" s="8"/>
      <c r="H169" s="8"/>
      <c r="I169" s="8"/>
      <c r="J169" s="8"/>
      <c r="K169" s="8"/>
      <c r="L169" s="8"/>
      <c r="M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8"/>
      <c r="G170" s="8"/>
      <c r="H170" s="8"/>
      <c r="I170" s="8"/>
      <c r="J170" s="8"/>
      <c r="K170" s="8"/>
      <c r="L170" s="8"/>
      <c r="M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8"/>
      <c r="G171" s="8"/>
      <c r="H171" s="8"/>
      <c r="I171" s="8"/>
      <c r="J171" s="8"/>
      <c r="K171" s="8"/>
      <c r="L171" s="8"/>
      <c r="M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8"/>
      <c r="G172" s="8"/>
      <c r="H172" s="8"/>
      <c r="I172" s="8"/>
      <c r="J172" s="8"/>
      <c r="K172" s="8"/>
      <c r="L172" s="8"/>
      <c r="M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8"/>
      <c r="G173" s="8"/>
      <c r="H173" s="8"/>
      <c r="I173" s="8"/>
      <c r="J173" s="8"/>
      <c r="K173" s="8"/>
      <c r="L173" s="8"/>
      <c r="M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8"/>
      <c r="G174" s="8"/>
      <c r="H174" s="8"/>
      <c r="I174" s="8"/>
      <c r="J174" s="8"/>
      <c r="K174" s="8"/>
      <c r="L174" s="8"/>
      <c r="M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8"/>
      <c r="G175" s="8"/>
      <c r="H175" s="8"/>
      <c r="I175" s="8"/>
      <c r="J175" s="8"/>
      <c r="K175" s="8"/>
      <c r="L175" s="8"/>
      <c r="M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8"/>
      <c r="G176" s="8"/>
      <c r="H176" s="8"/>
      <c r="I176" s="8"/>
      <c r="J176" s="8"/>
      <c r="K176" s="8"/>
      <c r="L176" s="8"/>
      <c r="M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8"/>
      <c r="G177" s="8"/>
      <c r="H177" s="8"/>
      <c r="I177" s="8"/>
      <c r="J177" s="8"/>
      <c r="K177" s="8"/>
      <c r="L177" s="8"/>
      <c r="M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8"/>
      <c r="G178" s="8"/>
      <c r="H178" s="8"/>
      <c r="I178" s="8"/>
      <c r="J178" s="8"/>
      <c r="K178" s="8"/>
      <c r="L178" s="8"/>
      <c r="M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8"/>
      <c r="G179" s="8"/>
      <c r="H179" s="8"/>
      <c r="I179" s="8"/>
      <c r="J179" s="8"/>
      <c r="K179" s="8"/>
      <c r="L179" s="8"/>
      <c r="M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8"/>
      <c r="G180" s="8"/>
      <c r="H180" s="8"/>
      <c r="I180" s="8"/>
      <c r="J180" s="8"/>
      <c r="K180" s="8"/>
      <c r="L180" s="8"/>
      <c r="M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8"/>
      <c r="G181" s="8"/>
      <c r="H181" s="8"/>
      <c r="I181" s="8"/>
      <c r="J181" s="8"/>
      <c r="K181" s="8"/>
      <c r="L181" s="8"/>
      <c r="M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8"/>
      <c r="G182" s="8"/>
      <c r="H182" s="8"/>
      <c r="I182" s="8"/>
      <c r="J182" s="8"/>
      <c r="K182" s="8"/>
      <c r="L182" s="8"/>
      <c r="M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8"/>
      <c r="G183" s="8"/>
      <c r="H183" s="8"/>
      <c r="I183" s="8"/>
      <c r="J183" s="8"/>
      <c r="K183" s="8"/>
      <c r="L183" s="8"/>
      <c r="M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8"/>
      <c r="G184" s="8"/>
      <c r="H184" s="8"/>
      <c r="I184" s="8"/>
      <c r="J184" s="8"/>
      <c r="K184" s="8"/>
      <c r="L184" s="8"/>
      <c r="M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8"/>
      <c r="G185" s="8"/>
      <c r="H185" s="8"/>
      <c r="I185" s="8"/>
      <c r="J185" s="8"/>
      <c r="K185" s="8"/>
      <c r="L185" s="8"/>
      <c r="M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8"/>
      <c r="G186" s="8"/>
      <c r="H186" s="8"/>
      <c r="I186" s="8"/>
      <c r="J186" s="8"/>
      <c r="K186" s="8"/>
      <c r="L186" s="8"/>
      <c r="M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8"/>
      <c r="G187" s="8"/>
      <c r="H187" s="8"/>
      <c r="I187" s="8"/>
      <c r="J187" s="8"/>
      <c r="K187" s="8"/>
      <c r="L187" s="8"/>
      <c r="M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8"/>
      <c r="G188" s="8"/>
      <c r="H188" s="8"/>
      <c r="I188" s="8"/>
      <c r="J188" s="8"/>
      <c r="K188" s="8"/>
      <c r="L188" s="8"/>
      <c r="M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8"/>
      <c r="G189" s="8"/>
      <c r="H189" s="8"/>
      <c r="I189" s="8"/>
      <c r="J189" s="8"/>
      <c r="K189" s="8"/>
      <c r="L189" s="8"/>
      <c r="M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8"/>
      <c r="G190" s="8"/>
      <c r="H190" s="8"/>
      <c r="I190" s="8"/>
      <c r="J190" s="8"/>
      <c r="K190" s="8"/>
      <c r="L190" s="8"/>
      <c r="M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8"/>
      <c r="G191" s="8"/>
      <c r="H191" s="8"/>
      <c r="I191" s="8"/>
      <c r="J191" s="8"/>
      <c r="K191" s="8"/>
      <c r="L191" s="8"/>
      <c r="M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8"/>
      <c r="G192" s="8"/>
      <c r="H192" s="8"/>
      <c r="I192" s="8"/>
      <c r="J192" s="8"/>
      <c r="K192" s="8"/>
      <c r="L192" s="8"/>
      <c r="M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8"/>
      <c r="G193" s="8"/>
      <c r="H193" s="8"/>
      <c r="I193" s="8"/>
      <c r="J193" s="8"/>
      <c r="K193" s="8"/>
      <c r="L193" s="8"/>
      <c r="M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8"/>
      <c r="G194" s="8"/>
      <c r="H194" s="8"/>
      <c r="I194" s="8"/>
      <c r="J194" s="8"/>
      <c r="K194" s="8"/>
      <c r="L194" s="8"/>
      <c r="M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8"/>
      <c r="G195" s="8"/>
      <c r="H195" s="8"/>
      <c r="I195" s="8"/>
      <c r="J195" s="8"/>
      <c r="K195" s="8"/>
      <c r="L195" s="8"/>
      <c r="M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8"/>
      <c r="G196" s="8"/>
      <c r="H196" s="8"/>
      <c r="I196" s="8"/>
      <c r="J196" s="8"/>
      <c r="K196" s="8"/>
      <c r="L196" s="8"/>
      <c r="M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8"/>
      <c r="G197" s="8"/>
      <c r="H197" s="8"/>
      <c r="I197" s="8"/>
      <c r="J197" s="8"/>
      <c r="K197" s="8"/>
      <c r="L197" s="8"/>
      <c r="M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8"/>
      <c r="G198" s="8"/>
      <c r="H198" s="8"/>
      <c r="I198" s="8"/>
      <c r="J198" s="8"/>
      <c r="K198" s="8"/>
      <c r="L198" s="8"/>
      <c r="M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8"/>
      <c r="G199" s="8"/>
      <c r="H199" s="8"/>
      <c r="I199" s="8"/>
      <c r="J199" s="8"/>
      <c r="K199" s="8"/>
      <c r="L199" s="8"/>
      <c r="M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8"/>
      <c r="G200" s="8"/>
      <c r="H200" s="8"/>
      <c r="I200" s="8"/>
      <c r="J200" s="8"/>
      <c r="K200" s="8"/>
      <c r="L200" s="8"/>
      <c r="M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8"/>
      <c r="G201" s="8"/>
      <c r="H201" s="8"/>
      <c r="I201" s="8"/>
      <c r="J201" s="8"/>
      <c r="K201" s="8"/>
      <c r="L201" s="8"/>
      <c r="M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8"/>
      <c r="G202" s="8"/>
      <c r="H202" s="8"/>
      <c r="I202" s="8"/>
      <c r="J202" s="8"/>
      <c r="K202" s="8"/>
      <c r="L202" s="8"/>
      <c r="M202" s="8"/>
      <c r="O202" s="8"/>
      <c r="P202" s="8"/>
      <c r="Q202" s="8"/>
      <c r="R202" s="8"/>
      <c r="S202" s="8"/>
      <c r="T202" s="8"/>
      <c r="U202" s="8"/>
      <c r="V202" s="8"/>
      <c r="W202" s="8"/>
      <c r="X202" s="8"/>
      <c r="Y202" s="8"/>
      <c r="Z202" s="8"/>
      <c r="AA202" s="8"/>
      <c r="AB202" s="8"/>
      <c r="AC202" s="8"/>
      <c r="AD202" s="8"/>
      <c r="AE202" s="8"/>
      <c r="AF202" s="8"/>
      <c r="AG202" s="8"/>
      <c r="AH202" s="8"/>
      <c r="AI202" s="8"/>
    </row>
    <row r="203" spans="1:35">
      <c r="O203" s="8"/>
    </row>
  </sheetData>
  <sheetProtection sheet="1" selectLockedCells="1"/>
  <sortState xmlns:xlrd2="http://schemas.microsoft.com/office/spreadsheetml/2017/richdata2" ref="H14:H35">
    <sortCondition ref="H14:H35"/>
  </sortState>
  <mergeCells count="5">
    <mergeCell ref="J23:J25"/>
    <mergeCell ref="J14:J22"/>
    <mergeCell ref="B2:M2"/>
    <mergeCell ref="B10:M10"/>
    <mergeCell ref="B4:M4"/>
  </mergeCells>
  <phoneticPr fontId="14" type="noConversion"/>
  <conditionalFormatting sqref="C14:C23">
    <cfRule type="expression" dxfId="91" priority="1">
      <formula>ISNUMBER(SEARCH("Cash Value",$A14))</formula>
    </cfRule>
    <cfRule type="expression" dxfId="90" priority="2">
      <formula>ISNUMBER(SEARCH("Debt",$A14))</formula>
    </cfRule>
  </conditionalFormatting>
  <conditionalFormatting sqref="G14:G33">
    <cfRule type="expression" dxfId="89" priority="3">
      <formula>ISNUMBER(SEARCH("Cash Value",$A14))</formula>
    </cfRule>
    <cfRule type="expression" dxfId="88" priority="4">
      <formula>ISNUMBER(SEARCH("Debt",$A14))</formula>
    </cfRule>
  </conditionalFormatting>
  <conditionalFormatting sqref="L14:L25 L27">
    <cfRule type="cellIs" dxfId="87" priority="5" operator="equal">
      <formula>"Y"</formula>
    </cfRule>
  </conditionalFormatting>
  <dataValidations count="5">
    <dataValidation type="list" allowBlank="1" showInputMessage="1" showErrorMessage="1" sqref="L14:L25 L27" xr:uid="{2E9A0EE9-0830-4BC3-9AFD-BABA2046F376}">
      <formula1>"Y,N"</formula1>
    </dataValidation>
    <dataValidation type="custom" allowBlank="1" showInputMessage="1" showErrorMessage="1" errorTitle="Duplicate Entry Not Allowed" error="Each possible ownership registration should only be entered once in this section.  Assignment to specific assets and accounts completed on &quot;Data Entry&quot; Worksheet." sqref="D14:D23" xr:uid="{8A6DB5EC-7CA0-4861-A47A-3DBC154ED27D}">
      <formula1>COUNTIF($D$14:$D$23,D14)=1</formula1>
    </dataValidation>
    <dataValidation type="custom" allowBlank="1" showInputMessage="1" showErrorMessage="1" errorTitle="Duplicate Entry Not Allowed" error="Each Custodian should only be listed once.  If you want to distinguish, you can (e.g. 'Schwab - Work' &amp; 'Schwab - Personal')" sqref="H14:H33" xr:uid="{66BCEA9D-8FD0-43CD-A7E1-186FC7D95F82}">
      <formula1>COUNTIF($H$14:$H$33,H14)=1</formula1>
    </dataValidation>
    <dataValidation type="custom" allowBlank="1" showInputMessage="1" showErrorMessage="1" errorTitle="Data Entry Error" error="Title must include the word &quot;Debt&quot; and cannot duplicate another Category in the list." sqref="K23:K25" xr:uid="{117E4C5F-DC31-4BEB-B00E-D5E32AE0B1BF}">
      <formula1>AND(ISNUMBER(SEARCH("Debt",K23)),COUNTIF($K$14:$K$27,K23)=1)</formula1>
    </dataValidation>
    <dataValidation type="custom" allowBlank="1" showInputMessage="1" showErrorMessage="1" errorTitle="Error" error="Cannot duplicate another Category in the list" sqref="K14:K21" xr:uid="{3B4ADB63-BF81-4711-98BE-B200CBD72ACE}">
      <formula1>COUNTIF($K$14:$K$21,K14)=1</formula1>
    </dataValidation>
  </dataValidations>
  <pageMargins left="0.7" right="0.7" top="0.75" bottom="0.75" header="0.3" footer="0.3"/>
  <pageSetup scale="73"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79797-121B-4436-9912-86C02AF2450E}">
  <sheetPr codeName="Sheet2">
    <pageSetUpPr fitToPage="1"/>
  </sheetPr>
  <dimension ref="A1:AB113"/>
  <sheetViews>
    <sheetView zoomScale="115" zoomScaleNormal="115" workbookViewId="0">
      <pane ySplit="3" topLeftCell="A4" activePane="bottomLeft" state="frozen"/>
      <selection pane="bottomLeft" activeCell="K7" sqref="K7"/>
    </sheetView>
  </sheetViews>
  <sheetFormatPr defaultColWidth="8.83203125" defaultRowHeight="15"/>
  <cols>
    <col min="1" max="1" width="49.83203125" style="8" customWidth="1"/>
    <col min="2" max="2" width="12.83203125" style="8" customWidth="1"/>
    <col min="3" max="3" width="33.33203125" style="8" customWidth="1"/>
    <col min="4" max="4" width="38.1640625" style="11" customWidth="1"/>
    <col min="5" max="5" width="26.33203125" style="8" bestFit="1" customWidth="1"/>
    <col min="6" max="6" width="16.6640625" style="8" customWidth="1"/>
    <col min="7" max="7" width="33.83203125" style="8" bestFit="1" customWidth="1"/>
    <col min="8" max="8" width="30.33203125" style="8" customWidth="1"/>
    <col min="9" max="9" width="29.6640625" style="8" customWidth="1"/>
    <col min="10" max="10" width="71.1640625" style="8" customWidth="1"/>
    <col min="11" max="11" width="43.5" style="8" customWidth="1"/>
    <col min="12" max="27" width="8.83203125" style="8"/>
    <col min="28" max="28" width="8.83203125" style="8" customWidth="1"/>
    <col min="29" max="16384" width="8.83203125" style="8"/>
  </cols>
  <sheetData>
    <row r="1" spans="1:28">
      <c r="A1" s="8" t="str">
        <f>"Fill out all light blue boxes. For each asset, ensure that you choose a value for all 5 columns (plus Column "&amp;SUBSTITUTE(ADDRESS(1, COLUMN(Death_Benefit_Header), 4), "1", "")&amp;" for Life Insurance). The website and note are optional. Replace the example row"</f>
        <v>Fill out all light blue boxes. For each asset, ensure that you choose a value for all 5 columns (plus Column K for Life Insurance). The website and note are optional. Replace the example row</v>
      </c>
    </row>
    <row r="2" spans="1:28">
      <c r="C2" s="116"/>
      <c r="F2" s="116"/>
    </row>
    <row r="3" spans="1:28" s="117" customFormat="1" ht="19.5">
      <c r="A3" s="117" t="s">
        <v>49</v>
      </c>
      <c r="C3" s="118" t="s">
        <v>126</v>
      </c>
      <c r="D3" s="106" t="s">
        <v>28</v>
      </c>
      <c r="E3" s="107" t="s">
        <v>4</v>
      </c>
      <c r="F3" s="113" t="s">
        <v>127</v>
      </c>
      <c r="G3" s="108" t="s">
        <v>1</v>
      </c>
      <c r="H3" s="107" t="s">
        <v>2</v>
      </c>
      <c r="I3" s="107" t="s">
        <v>48</v>
      </c>
      <c r="J3" s="107" t="s">
        <v>43</v>
      </c>
      <c r="K3" s="113" t="s">
        <v>51</v>
      </c>
      <c r="AB3" s="8"/>
    </row>
    <row r="4" spans="1:28" ht="15.75">
      <c r="A4" s="8" t="str">
        <f t="shared" ref="A4:A62" si="0">IF(
  AND(E4 = "Life Insurance", OR(F4 = "", K4 = "")),
  "0/+ Cash Value in Col " &amp; SUBSTITUTE(ADDRESS(1, COLUMN(Value_Header), 4), "1", "")
    &amp; ", + Death Benefit in Col " &amp; SUBSTITUTE(ADDRESS(1, COLUMN(Death_Benefit_Header), 4), "1", ""),
  IF(
    AND(E4 = "Life Insurance",
        F4 = "Cash Value Here",
        IFERROR(VALUE(K4), 0) = 0
    ),
    "0/+ Cash Value in Col " &amp; SUBSTITUTE(ADDRESS(1, COLUMN(Value_Header), 4), "1", "")
      &amp; ", + Death Benefit in Col " &amp; SUBSTITUTE(ADDRESS(1, COLUMN(Death_Benefit_Header), 4), "1", ""),
    IF(
      AND(
        F4 &lt;&gt; "",
        F4 &gt;= 0,
        ISNUMBER(SEARCH("Debt", E4))
      ),
      "Enter Debt as negative Number",
      IF(
        AND(
          F4 &lt;&gt; "",
          F4 &lt;= 0,
          NOT(ISNUMBER(SEARCH("Debt", E4))),
          OR(
            E4 &lt;&gt; "Life Insurance",
            AND(E4 = "Life Insurance", F4 &lt;&gt; 0)
          )
        ),
        "Assets must be Positive",
        IF(
          AND(
            E4 &lt;&gt; "Life Insurance",
            IFERROR(VALUE(K4), 0) &gt; 0
          ),
          "Code as Insurance or Remove Death Benefit - Col " &amp;
            SUBSTITUTE(ADDRESS(1, COLUMN(Death_Benefit_Header), 4), "1", ""),
          IF(
            AND(
              F4 &lt;&gt; "",
              OR(
                IFERROR(VALUE(K4), 0) &lt;= 0,
                F4 &lt; 0
              ),
              E4 = "Life Insurance"
            ),
            "0/+ Cash Value in Col " &amp; SUBSTITUTE(ADDRESS(1, COLUMN(Value_Header), 4), "1", "")
              &amp; ", + Death Benefit in Col " &amp; SUBSTITUTE(ADDRESS(1, COLUMN(Death_Benefit_Header), 4), "1", ""),
            ""
          )
        )
      )
    )
  )
)</f>
        <v/>
      </c>
      <c r="B4" s="119">
        <v>1</v>
      </c>
      <c r="C4" s="120" t="s">
        <v>104</v>
      </c>
      <c r="D4" s="123"/>
      <c r="E4" s="104"/>
      <c r="F4" s="115"/>
      <c r="G4" s="111"/>
      <c r="H4" s="104"/>
      <c r="I4" s="109"/>
      <c r="J4" s="105"/>
      <c r="K4" s="114">
        <f>IF(E4="Life Insurance","Death Benefit Here",0)</f>
        <v>0</v>
      </c>
      <c r="AB4" s="8">
        <f t="shared" ref="AB4:AB35" si="1">IF(E4="Life Insurance","Other",E4)</f>
        <v>0</v>
      </c>
    </row>
    <row r="5" spans="1:28" ht="15.75">
      <c r="A5" s="8" t="str">
        <f t="shared" si="0"/>
        <v/>
      </c>
      <c r="B5" s="119">
        <v>2</v>
      </c>
      <c r="C5" s="120" t="s">
        <v>105</v>
      </c>
      <c r="D5" s="123"/>
      <c r="E5" s="104"/>
      <c r="F5" s="115" t="str">
        <f t="shared" ref="F5:F68" si="2">IF(E5="Life Insurance","Cash Value Here","")</f>
        <v/>
      </c>
      <c r="G5" s="111"/>
      <c r="H5" s="104"/>
      <c r="I5" s="109"/>
      <c r="J5" s="105"/>
      <c r="K5" s="114">
        <f t="shared" ref="K5:K68" si="3">IF(E5="Life Insurance","Death Benefit Here",0)</f>
        <v>0</v>
      </c>
      <c r="AB5" s="8">
        <f t="shared" si="1"/>
        <v>0</v>
      </c>
    </row>
    <row r="6" spans="1:28" ht="15.75">
      <c r="A6" s="8" t="str">
        <f t="shared" si="0"/>
        <v/>
      </c>
      <c r="B6" s="119">
        <v>3</v>
      </c>
      <c r="C6" s="120" t="s">
        <v>106</v>
      </c>
      <c r="D6" s="123"/>
      <c r="E6" s="104"/>
      <c r="F6" s="115" t="str">
        <f t="shared" si="2"/>
        <v/>
      </c>
      <c r="G6" s="111"/>
      <c r="H6" s="104"/>
      <c r="I6" s="109"/>
      <c r="J6" s="105"/>
      <c r="K6" s="114">
        <f t="shared" si="3"/>
        <v>0</v>
      </c>
      <c r="AB6" s="8">
        <f t="shared" si="1"/>
        <v>0</v>
      </c>
    </row>
    <row r="7" spans="1:28" ht="15.75">
      <c r="A7" s="8" t="str">
        <f t="shared" si="0"/>
        <v/>
      </c>
      <c r="B7" s="119">
        <v>4</v>
      </c>
      <c r="C7" s="120" t="s">
        <v>107</v>
      </c>
      <c r="D7" s="123"/>
      <c r="E7" s="104"/>
      <c r="F7" s="115" t="str">
        <f t="shared" si="2"/>
        <v/>
      </c>
      <c r="G7" s="111"/>
      <c r="H7" s="104"/>
      <c r="I7" s="109"/>
      <c r="J7" s="105"/>
      <c r="K7" s="114">
        <f t="shared" si="3"/>
        <v>0</v>
      </c>
      <c r="AB7" s="8">
        <f t="shared" si="1"/>
        <v>0</v>
      </c>
    </row>
    <row r="8" spans="1:28" ht="15.75">
      <c r="A8" s="8" t="str">
        <f t="shared" si="0"/>
        <v/>
      </c>
      <c r="B8" s="119">
        <v>5</v>
      </c>
      <c r="C8" s="120" t="s">
        <v>108</v>
      </c>
      <c r="D8" s="123"/>
      <c r="E8" s="104"/>
      <c r="F8" s="115" t="str">
        <f t="shared" si="2"/>
        <v/>
      </c>
      <c r="G8" s="111"/>
      <c r="H8" s="104"/>
      <c r="I8" s="109"/>
      <c r="J8" s="105"/>
      <c r="K8" s="114">
        <f t="shared" si="3"/>
        <v>0</v>
      </c>
      <c r="AB8" s="8">
        <f t="shared" si="1"/>
        <v>0</v>
      </c>
    </row>
    <row r="9" spans="1:28" ht="15.75">
      <c r="A9" s="8" t="str">
        <f t="shared" si="0"/>
        <v/>
      </c>
      <c r="B9" s="119">
        <v>6</v>
      </c>
      <c r="C9" s="120" t="s">
        <v>109</v>
      </c>
      <c r="D9" s="123"/>
      <c r="E9" s="104"/>
      <c r="F9" s="115" t="str">
        <f t="shared" si="2"/>
        <v/>
      </c>
      <c r="G9" s="111"/>
      <c r="H9" s="104"/>
      <c r="I9" s="109"/>
      <c r="J9" s="105"/>
      <c r="K9" s="114">
        <f t="shared" si="3"/>
        <v>0</v>
      </c>
      <c r="AB9" s="8">
        <f t="shared" si="1"/>
        <v>0</v>
      </c>
    </row>
    <row r="10" spans="1:28" ht="15.75">
      <c r="A10" s="8" t="str">
        <f t="shared" si="0"/>
        <v/>
      </c>
      <c r="B10" s="119">
        <v>7</v>
      </c>
      <c r="C10" s="120" t="s">
        <v>110</v>
      </c>
      <c r="D10" s="123"/>
      <c r="E10" s="104"/>
      <c r="F10" s="115" t="str">
        <f t="shared" si="2"/>
        <v/>
      </c>
      <c r="G10" s="111"/>
      <c r="H10" s="104"/>
      <c r="I10" s="109"/>
      <c r="J10" s="105"/>
      <c r="K10" s="114">
        <f t="shared" si="3"/>
        <v>0</v>
      </c>
      <c r="AB10" s="8">
        <f t="shared" si="1"/>
        <v>0</v>
      </c>
    </row>
    <row r="11" spans="1:28" ht="15.75">
      <c r="A11" s="8" t="str">
        <f t="shared" si="0"/>
        <v/>
      </c>
      <c r="B11" s="119">
        <v>8</v>
      </c>
      <c r="C11" s="120" t="s">
        <v>111</v>
      </c>
      <c r="D11" s="123"/>
      <c r="E11" s="104"/>
      <c r="F11" s="115" t="str">
        <f t="shared" si="2"/>
        <v/>
      </c>
      <c r="G11" s="111"/>
      <c r="H11" s="104"/>
      <c r="I11" s="109"/>
      <c r="J11" s="105"/>
      <c r="K11" s="114">
        <f t="shared" si="3"/>
        <v>0</v>
      </c>
      <c r="AB11" s="8">
        <f t="shared" si="1"/>
        <v>0</v>
      </c>
    </row>
    <row r="12" spans="1:28" ht="15.75">
      <c r="A12" s="8" t="str">
        <f t="shared" si="0"/>
        <v/>
      </c>
      <c r="B12" s="119">
        <v>9</v>
      </c>
      <c r="C12" s="120" t="s">
        <v>112</v>
      </c>
      <c r="D12" s="123"/>
      <c r="E12" s="104"/>
      <c r="F12" s="115" t="str">
        <f t="shared" si="2"/>
        <v/>
      </c>
      <c r="G12" s="111"/>
      <c r="H12" s="104"/>
      <c r="I12" s="109"/>
      <c r="J12" s="105"/>
      <c r="K12" s="114">
        <f t="shared" si="3"/>
        <v>0</v>
      </c>
      <c r="AB12" s="8">
        <f t="shared" si="1"/>
        <v>0</v>
      </c>
    </row>
    <row r="13" spans="1:28" ht="15.75">
      <c r="A13" s="8" t="str">
        <f t="shared" si="0"/>
        <v/>
      </c>
      <c r="B13" s="119">
        <v>10</v>
      </c>
      <c r="C13" s="120" t="s">
        <v>113</v>
      </c>
      <c r="D13" s="123"/>
      <c r="E13" s="104"/>
      <c r="F13" s="115" t="str">
        <f t="shared" si="2"/>
        <v/>
      </c>
      <c r="G13" s="111"/>
      <c r="H13" s="104"/>
      <c r="I13" s="109"/>
      <c r="J13" s="105"/>
      <c r="K13" s="114">
        <f t="shared" si="3"/>
        <v>0</v>
      </c>
      <c r="AB13" s="8">
        <f t="shared" si="1"/>
        <v>0</v>
      </c>
    </row>
    <row r="14" spans="1:28" ht="15.75">
      <c r="A14" s="8" t="str">
        <f t="shared" si="0"/>
        <v/>
      </c>
      <c r="B14" s="119">
        <v>11</v>
      </c>
      <c r="C14" s="120" t="s">
        <v>114</v>
      </c>
      <c r="D14" s="123"/>
      <c r="E14" s="104"/>
      <c r="F14" s="115" t="str">
        <f t="shared" si="2"/>
        <v/>
      </c>
      <c r="G14" s="111"/>
      <c r="H14" s="104"/>
      <c r="I14" s="109"/>
      <c r="J14" s="105"/>
      <c r="K14" s="114">
        <f t="shared" si="3"/>
        <v>0</v>
      </c>
      <c r="AB14" s="8">
        <f t="shared" si="1"/>
        <v>0</v>
      </c>
    </row>
    <row r="15" spans="1:28" ht="15.75">
      <c r="A15" s="8" t="str">
        <f t="shared" si="0"/>
        <v/>
      </c>
      <c r="B15" s="119">
        <v>12</v>
      </c>
      <c r="C15" s="120" t="s">
        <v>115</v>
      </c>
      <c r="D15" s="123"/>
      <c r="E15" s="104"/>
      <c r="F15" s="115" t="str">
        <f t="shared" si="2"/>
        <v/>
      </c>
      <c r="G15" s="111"/>
      <c r="H15" s="104"/>
      <c r="I15" s="109"/>
      <c r="J15" s="105"/>
      <c r="K15" s="114">
        <f t="shared" si="3"/>
        <v>0</v>
      </c>
      <c r="AB15" s="8">
        <f t="shared" si="1"/>
        <v>0</v>
      </c>
    </row>
    <row r="16" spans="1:28" ht="15.75">
      <c r="A16" s="8" t="str">
        <f t="shared" si="0"/>
        <v/>
      </c>
      <c r="B16" s="119">
        <v>13</v>
      </c>
      <c r="C16" s="120" t="s">
        <v>116</v>
      </c>
      <c r="D16" s="123"/>
      <c r="E16" s="104"/>
      <c r="F16" s="115" t="str">
        <f t="shared" si="2"/>
        <v/>
      </c>
      <c r="G16" s="111"/>
      <c r="H16" s="104"/>
      <c r="I16" s="109"/>
      <c r="J16" s="105"/>
      <c r="K16" s="114">
        <f t="shared" si="3"/>
        <v>0</v>
      </c>
      <c r="AB16" s="8">
        <f t="shared" si="1"/>
        <v>0</v>
      </c>
    </row>
    <row r="17" spans="1:28" ht="15.75">
      <c r="A17" s="8" t="str">
        <f t="shared" si="0"/>
        <v/>
      </c>
      <c r="B17" s="119">
        <v>14</v>
      </c>
      <c r="C17" s="120" t="s">
        <v>117</v>
      </c>
      <c r="D17" s="123"/>
      <c r="E17" s="104"/>
      <c r="F17" s="115" t="str">
        <f t="shared" si="2"/>
        <v/>
      </c>
      <c r="G17" s="111"/>
      <c r="H17" s="104"/>
      <c r="I17" s="109"/>
      <c r="J17" s="105"/>
      <c r="K17" s="114">
        <f t="shared" si="3"/>
        <v>0</v>
      </c>
      <c r="AB17" s="8">
        <f t="shared" si="1"/>
        <v>0</v>
      </c>
    </row>
    <row r="18" spans="1:28" ht="15.75">
      <c r="A18" s="8" t="str">
        <f t="shared" si="0"/>
        <v/>
      </c>
      <c r="B18" s="119">
        <v>15</v>
      </c>
      <c r="C18" s="120" t="s">
        <v>118</v>
      </c>
      <c r="D18" s="123"/>
      <c r="E18" s="104"/>
      <c r="F18" s="115" t="str">
        <f t="shared" si="2"/>
        <v/>
      </c>
      <c r="G18" s="111"/>
      <c r="H18" s="104"/>
      <c r="I18" s="109"/>
      <c r="J18" s="105"/>
      <c r="K18" s="114">
        <f t="shared" si="3"/>
        <v>0</v>
      </c>
      <c r="AB18" s="8">
        <f t="shared" si="1"/>
        <v>0</v>
      </c>
    </row>
    <row r="19" spans="1:28" ht="15.75">
      <c r="A19" s="8" t="str">
        <f t="shared" si="0"/>
        <v/>
      </c>
      <c r="B19" s="119">
        <v>16</v>
      </c>
      <c r="C19" s="120" t="s">
        <v>119</v>
      </c>
      <c r="D19" s="123"/>
      <c r="E19" s="104"/>
      <c r="F19" s="115" t="str">
        <f t="shared" si="2"/>
        <v/>
      </c>
      <c r="G19" s="111"/>
      <c r="H19" s="104"/>
      <c r="I19" s="109"/>
      <c r="J19" s="105"/>
      <c r="K19" s="114">
        <f t="shared" si="3"/>
        <v>0</v>
      </c>
      <c r="AB19" s="8">
        <f t="shared" si="1"/>
        <v>0</v>
      </c>
    </row>
    <row r="20" spans="1:28" ht="15.75">
      <c r="A20" s="8" t="str">
        <f t="shared" si="0"/>
        <v/>
      </c>
      <c r="B20" s="119">
        <v>17</v>
      </c>
      <c r="C20" s="120" t="s">
        <v>120</v>
      </c>
      <c r="D20" s="123"/>
      <c r="E20" s="104"/>
      <c r="F20" s="115" t="str">
        <f t="shared" si="2"/>
        <v/>
      </c>
      <c r="G20" s="111"/>
      <c r="H20" s="104"/>
      <c r="I20" s="109"/>
      <c r="J20" s="105"/>
      <c r="K20" s="114">
        <f t="shared" si="3"/>
        <v>0</v>
      </c>
      <c r="AB20" s="8">
        <f t="shared" si="1"/>
        <v>0</v>
      </c>
    </row>
    <row r="21" spans="1:28" ht="15.75">
      <c r="A21" s="8" t="str">
        <f t="shared" si="0"/>
        <v/>
      </c>
      <c r="B21" s="119">
        <v>18</v>
      </c>
      <c r="C21" s="120" t="s">
        <v>121</v>
      </c>
      <c r="D21" s="123"/>
      <c r="E21" s="104"/>
      <c r="F21" s="115" t="str">
        <f t="shared" si="2"/>
        <v/>
      </c>
      <c r="G21" s="111"/>
      <c r="H21" s="104"/>
      <c r="I21" s="109"/>
      <c r="J21" s="105"/>
      <c r="K21" s="114">
        <f t="shared" si="3"/>
        <v>0</v>
      </c>
      <c r="AB21" s="8">
        <f t="shared" si="1"/>
        <v>0</v>
      </c>
    </row>
    <row r="22" spans="1:28" ht="15.75">
      <c r="A22" s="8" t="str">
        <f t="shared" si="0"/>
        <v/>
      </c>
      <c r="B22" s="119">
        <v>19</v>
      </c>
      <c r="C22" s="120" t="s">
        <v>122</v>
      </c>
      <c r="D22" s="123"/>
      <c r="E22" s="104"/>
      <c r="F22" s="115" t="str">
        <f t="shared" si="2"/>
        <v/>
      </c>
      <c r="G22" s="111"/>
      <c r="H22" s="104"/>
      <c r="I22" s="109"/>
      <c r="J22" s="105"/>
      <c r="K22" s="114">
        <f t="shared" si="3"/>
        <v>0</v>
      </c>
      <c r="AB22" s="8">
        <f t="shared" si="1"/>
        <v>0</v>
      </c>
    </row>
    <row r="23" spans="1:28" ht="15.75">
      <c r="A23" s="8" t="str">
        <f t="shared" si="0"/>
        <v/>
      </c>
      <c r="B23" s="119">
        <v>20</v>
      </c>
      <c r="C23" s="120" t="s">
        <v>123</v>
      </c>
      <c r="D23" s="123"/>
      <c r="E23" s="104"/>
      <c r="F23" s="115" t="str">
        <f t="shared" si="2"/>
        <v/>
      </c>
      <c r="G23" s="111"/>
      <c r="H23" s="104"/>
      <c r="I23" s="109"/>
      <c r="J23" s="105"/>
      <c r="K23" s="114">
        <f t="shared" si="3"/>
        <v>0</v>
      </c>
      <c r="AB23" s="8">
        <f t="shared" si="1"/>
        <v>0</v>
      </c>
    </row>
    <row r="24" spans="1:28" ht="15.75">
      <c r="A24" s="8" t="str">
        <f t="shared" si="0"/>
        <v/>
      </c>
      <c r="B24" s="119">
        <v>21</v>
      </c>
      <c r="C24" s="120" t="s">
        <v>124</v>
      </c>
      <c r="D24" s="123"/>
      <c r="E24" s="104"/>
      <c r="F24" s="115" t="str">
        <f t="shared" si="2"/>
        <v/>
      </c>
      <c r="G24" s="111"/>
      <c r="H24" s="104"/>
      <c r="I24" s="109"/>
      <c r="J24" s="105"/>
      <c r="K24" s="114">
        <f t="shared" si="3"/>
        <v>0</v>
      </c>
      <c r="AB24" s="8">
        <f t="shared" si="1"/>
        <v>0</v>
      </c>
    </row>
    <row r="25" spans="1:28" ht="15.75">
      <c r="A25" s="8" t="str">
        <f t="shared" si="0"/>
        <v/>
      </c>
      <c r="B25" s="119">
        <v>22</v>
      </c>
      <c r="C25" s="120" t="s">
        <v>125</v>
      </c>
      <c r="D25" s="123"/>
      <c r="E25" s="104"/>
      <c r="F25" s="115" t="str">
        <f t="shared" si="2"/>
        <v/>
      </c>
      <c r="G25" s="111"/>
      <c r="H25" s="104"/>
      <c r="I25" s="109"/>
      <c r="J25" s="105"/>
      <c r="K25" s="114">
        <f t="shared" si="3"/>
        <v>0</v>
      </c>
      <c r="AB25" s="8">
        <f t="shared" si="1"/>
        <v>0</v>
      </c>
    </row>
    <row r="26" spans="1:28" ht="15.75">
      <c r="A26" s="8" t="str">
        <f t="shared" si="0"/>
        <v/>
      </c>
      <c r="B26" s="119">
        <v>23</v>
      </c>
      <c r="C26" s="121" t="s">
        <v>95</v>
      </c>
      <c r="D26" s="123"/>
      <c r="E26" s="104"/>
      <c r="F26" s="115" t="str">
        <f t="shared" si="2"/>
        <v/>
      </c>
      <c r="G26" s="111"/>
      <c r="H26" s="104"/>
      <c r="I26" s="109"/>
      <c r="J26" s="105"/>
      <c r="K26" s="114">
        <f t="shared" si="3"/>
        <v>0</v>
      </c>
      <c r="AB26" s="8">
        <f t="shared" si="1"/>
        <v>0</v>
      </c>
    </row>
    <row r="27" spans="1:28" ht="15.75">
      <c r="A27" s="8" t="str">
        <f t="shared" si="0"/>
        <v/>
      </c>
      <c r="B27" s="119">
        <v>24</v>
      </c>
      <c r="C27" s="121" t="s">
        <v>95</v>
      </c>
      <c r="D27" s="123"/>
      <c r="E27" s="104"/>
      <c r="F27" s="115" t="str">
        <f t="shared" si="2"/>
        <v/>
      </c>
      <c r="G27" s="111"/>
      <c r="H27" s="104"/>
      <c r="I27" s="109"/>
      <c r="J27" s="105"/>
      <c r="K27" s="114">
        <f t="shared" si="3"/>
        <v>0</v>
      </c>
      <c r="AB27" s="8">
        <f t="shared" si="1"/>
        <v>0</v>
      </c>
    </row>
    <row r="28" spans="1:28" ht="15.75">
      <c r="A28" s="8" t="str">
        <f t="shared" si="0"/>
        <v/>
      </c>
      <c r="B28" s="119">
        <v>25</v>
      </c>
      <c r="C28" s="122" t="s">
        <v>95</v>
      </c>
      <c r="D28" s="123"/>
      <c r="E28" s="104"/>
      <c r="F28" s="115" t="str">
        <f t="shared" si="2"/>
        <v/>
      </c>
      <c r="G28" s="111"/>
      <c r="H28" s="104"/>
      <c r="I28" s="109"/>
      <c r="J28" s="105"/>
      <c r="K28" s="114">
        <f t="shared" si="3"/>
        <v>0</v>
      </c>
      <c r="AB28" s="8">
        <f t="shared" si="1"/>
        <v>0</v>
      </c>
    </row>
    <row r="29" spans="1:28" ht="15.75">
      <c r="A29" s="8" t="str">
        <f t="shared" si="0"/>
        <v/>
      </c>
      <c r="B29" s="119">
        <v>26</v>
      </c>
      <c r="C29" s="122" t="s">
        <v>95</v>
      </c>
      <c r="D29" s="123"/>
      <c r="E29" s="104"/>
      <c r="F29" s="115" t="str">
        <f t="shared" si="2"/>
        <v/>
      </c>
      <c r="G29" s="111"/>
      <c r="H29" s="104"/>
      <c r="I29" s="109"/>
      <c r="J29" s="105"/>
      <c r="K29" s="114">
        <f t="shared" si="3"/>
        <v>0</v>
      </c>
      <c r="AB29" s="8">
        <f t="shared" si="1"/>
        <v>0</v>
      </c>
    </row>
    <row r="30" spans="1:28" ht="15.75">
      <c r="A30" s="8" t="str">
        <f t="shared" si="0"/>
        <v/>
      </c>
      <c r="B30" s="119">
        <v>27</v>
      </c>
      <c r="C30" s="122" t="s">
        <v>95</v>
      </c>
      <c r="D30" s="123"/>
      <c r="E30" s="104"/>
      <c r="F30" s="115" t="str">
        <f t="shared" si="2"/>
        <v/>
      </c>
      <c r="G30" s="111"/>
      <c r="H30" s="104"/>
      <c r="I30" s="109"/>
      <c r="J30" s="105"/>
      <c r="K30" s="114">
        <f t="shared" si="3"/>
        <v>0</v>
      </c>
      <c r="AB30" s="8">
        <f t="shared" si="1"/>
        <v>0</v>
      </c>
    </row>
    <row r="31" spans="1:28" ht="15.75">
      <c r="A31" s="8" t="str">
        <f t="shared" si="0"/>
        <v/>
      </c>
      <c r="B31" s="119">
        <v>28</v>
      </c>
      <c r="C31" s="122" t="s">
        <v>95</v>
      </c>
      <c r="D31" s="123"/>
      <c r="E31" s="104"/>
      <c r="F31" s="115" t="str">
        <f t="shared" si="2"/>
        <v/>
      </c>
      <c r="G31" s="111"/>
      <c r="H31" s="104"/>
      <c r="I31" s="109"/>
      <c r="J31" s="105"/>
      <c r="K31" s="114">
        <f t="shared" si="3"/>
        <v>0</v>
      </c>
      <c r="AB31" s="8">
        <f t="shared" si="1"/>
        <v>0</v>
      </c>
    </row>
    <row r="32" spans="1:28" ht="15.75">
      <c r="A32" s="8" t="str">
        <f t="shared" si="0"/>
        <v/>
      </c>
      <c r="B32" s="119">
        <v>29</v>
      </c>
      <c r="C32" s="122" t="s">
        <v>95</v>
      </c>
      <c r="D32" s="123"/>
      <c r="E32" s="104"/>
      <c r="F32" s="115" t="str">
        <f t="shared" si="2"/>
        <v/>
      </c>
      <c r="G32" s="111"/>
      <c r="H32" s="104"/>
      <c r="I32" s="109"/>
      <c r="J32" s="105"/>
      <c r="K32" s="114">
        <f t="shared" si="3"/>
        <v>0</v>
      </c>
      <c r="AB32" s="8">
        <f t="shared" si="1"/>
        <v>0</v>
      </c>
    </row>
    <row r="33" spans="1:28" ht="15.75">
      <c r="A33" s="8" t="str">
        <f t="shared" si="0"/>
        <v/>
      </c>
      <c r="B33" s="119">
        <v>30</v>
      </c>
      <c r="C33" s="122" t="s">
        <v>95</v>
      </c>
      <c r="D33" s="123"/>
      <c r="E33" s="104"/>
      <c r="F33" s="115" t="str">
        <f t="shared" si="2"/>
        <v/>
      </c>
      <c r="G33" s="111"/>
      <c r="H33" s="104"/>
      <c r="I33" s="109"/>
      <c r="J33" s="105"/>
      <c r="K33" s="114">
        <f t="shared" si="3"/>
        <v>0</v>
      </c>
      <c r="AB33" s="8">
        <f t="shared" si="1"/>
        <v>0</v>
      </c>
    </row>
    <row r="34" spans="1:28" ht="15.75">
      <c r="A34" s="8" t="str">
        <f t="shared" si="0"/>
        <v/>
      </c>
      <c r="B34" s="119">
        <v>31</v>
      </c>
      <c r="C34" s="122" t="s">
        <v>95</v>
      </c>
      <c r="D34" s="123"/>
      <c r="E34" s="104"/>
      <c r="F34" s="115" t="str">
        <f t="shared" si="2"/>
        <v/>
      </c>
      <c r="G34" s="111"/>
      <c r="H34" s="104"/>
      <c r="I34" s="109"/>
      <c r="J34" s="105"/>
      <c r="K34" s="114">
        <f t="shared" si="3"/>
        <v>0</v>
      </c>
      <c r="AB34" s="8">
        <f t="shared" si="1"/>
        <v>0</v>
      </c>
    </row>
    <row r="35" spans="1:28" ht="15.75">
      <c r="A35" s="8" t="str">
        <f t="shared" si="0"/>
        <v/>
      </c>
      <c r="B35" s="119">
        <v>32</v>
      </c>
      <c r="C35" s="122" t="s">
        <v>95</v>
      </c>
      <c r="D35" s="123"/>
      <c r="E35" s="104"/>
      <c r="F35" s="115" t="str">
        <f t="shared" si="2"/>
        <v/>
      </c>
      <c r="G35" s="111"/>
      <c r="H35" s="104"/>
      <c r="I35" s="109"/>
      <c r="J35" s="105"/>
      <c r="K35" s="114">
        <f t="shared" si="3"/>
        <v>0</v>
      </c>
      <c r="AB35" s="8">
        <f t="shared" si="1"/>
        <v>0</v>
      </c>
    </row>
    <row r="36" spans="1:28" ht="15.75">
      <c r="A36" s="8" t="str">
        <f t="shared" si="0"/>
        <v/>
      </c>
      <c r="B36" s="119">
        <v>33</v>
      </c>
      <c r="C36" s="122" t="s">
        <v>95</v>
      </c>
      <c r="D36" s="123"/>
      <c r="E36" s="104"/>
      <c r="F36" s="115" t="str">
        <f t="shared" si="2"/>
        <v/>
      </c>
      <c r="G36" s="111"/>
      <c r="H36" s="104"/>
      <c r="I36" s="109"/>
      <c r="J36" s="105"/>
      <c r="K36" s="114">
        <f t="shared" si="3"/>
        <v>0</v>
      </c>
      <c r="AB36" s="8">
        <f t="shared" ref="AB36:AB67" si="4">IF(E36="Life Insurance","Other",E36)</f>
        <v>0</v>
      </c>
    </row>
    <row r="37" spans="1:28" ht="15.75">
      <c r="A37" s="8" t="str">
        <f t="shared" si="0"/>
        <v/>
      </c>
      <c r="B37" s="119">
        <v>34</v>
      </c>
      <c r="C37" s="122" t="s">
        <v>95</v>
      </c>
      <c r="D37" s="123"/>
      <c r="E37" s="104"/>
      <c r="F37" s="115" t="str">
        <f t="shared" si="2"/>
        <v/>
      </c>
      <c r="G37" s="111"/>
      <c r="H37" s="104"/>
      <c r="I37" s="109"/>
      <c r="J37" s="105"/>
      <c r="K37" s="114">
        <f t="shared" si="3"/>
        <v>0</v>
      </c>
      <c r="AB37" s="8">
        <f t="shared" si="4"/>
        <v>0</v>
      </c>
    </row>
    <row r="38" spans="1:28" ht="15.75">
      <c r="A38" s="8" t="str">
        <f t="shared" si="0"/>
        <v/>
      </c>
      <c r="B38" s="119">
        <v>35</v>
      </c>
      <c r="C38" s="122" t="s">
        <v>95</v>
      </c>
      <c r="D38" s="123"/>
      <c r="E38" s="104"/>
      <c r="F38" s="115" t="str">
        <f t="shared" si="2"/>
        <v/>
      </c>
      <c r="G38" s="111"/>
      <c r="H38" s="104"/>
      <c r="I38" s="109"/>
      <c r="J38" s="105"/>
      <c r="K38" s="114">
        <f t="shared" si="3"/>
        <v>0</v>
      </c>
      <c r="AB38" s="8">
        <f t="shared" si="4"/>
        <v>0</v>
      </c>
    </row>
    <row r="39" spans="1:28" ht="15.75">
      <c r="A39" s="8" t="str">
        <f t="shared" si="0"/>
        <v/>
      </c>
      <c r="B39" s="119">
        <v>36</v>
      </c>
      <c r="C39" s="122" t="s">
        <v>95</v>
      </c>
      <c r="D39" s="123"/>
      <c r="E39" s="104"/>
      <c r="F39" s="115" t="str">
        <f t="shared" si="2"/>
        <v/>
      </c>
      <c r="G39" s="111"/>
      <c r="H39" s="104"/>
      <c r="I39" s="109"/>
      <c r="J39" s="105"/>
      <c r="K39" s="114">
        <f t="shared" si="3"/>
        <v>0</v>
      </c>
      <c r="AB39" s="8">
        <f t="shared" si="4"/>
        <v>0</v>
      </c>
    </row>
    <row r="40" spans="1:28" ht="15.75">
      <c r="A40" s="8" t="str">
        <f t="shared" si="0"/>
        <v/>
      </c>
      <c r="B40" s="119">
        <v>37</v>
      </c>
      <c r="C40" s="122" t="s">
        <v>95</v>
      </c>
      <c r="D40" s="123"/>
      <c r="E40" s="104"/>
      <c r="F40" s="115" t="str">
        <f t="shared" si="2"/>
        <v/>
      </c>
      <c r="G40" s="111"/>
      <c r="H40" s="104"/>
      <c r="I40" s="109"/>
      <c r="J40" s="105"/>
      <c r="K40" s="114">
        <f t="shared" si="3"/>
        <v>0</v>
      </c>
      <c r="AB40" s="8">
        <f t="shared" si="4"/>
        <v>0</v>
      </c>
    </row>
    <row r="41" spans="1:28" ht="15.75">
      <c r="A41" s="8" t="str">
        <f t="shared" si="0"/>
        <v/>
      </c>
      <c r="B41" s="119">
        <v>38</v>
      </c>
      <c r="C41" s="122" t="s">
        <v>95</v>
      </c>
      <c r="D41" s="123"/>
      <c r="E41" s="104"/>
      <c r="F41" s="115" t="str">
        <f t="shared" si="2"/>
        <v/>
      </c>
      <c r="G41" s="111"/>
      <c r="H41" s="104"/>
      <c r="I41" s="109"/>
      <c r="J41" s="105"/>
      <c r="K41" s="114">
        <f t="shared" si="3"/>
        <v>0</v>
      </c>
      <c r="AB41" s="8">
        <f t="shared" si="4"/>
        <v>0</v>
      </c>
    </row>
    <row r="42" spans="1:28" ht="15.75">
      <c r="A42" s="8" t="str">
        <f t="shared" si="0"/>
        <v/>
      </c>
      <c r="B42" s="119">
        <v>39</v>
      </c>
      <c r="C42" s="122" t="s">
        <v>95</v>
      </c>
      <c r="D42" s="123"/>
      <c r="E42" s="104"/>
      <c r="F42" s="115" t="str">
        <f t="shared" si="2"/>
        <v/>
      </c>
      <c r="G42" s="111"/>
      <c r="H42" s="104"/>
      <c r="I42" s="109"/>
      <c r="J42" s="105"/>
      <c r="K42" s="114">
        <f t="shared" si="3"/>
        <v>0</v>
      </c>
      <c r="AB42" s="8">
        <f t="shared" si="4"/>
        <v>0</v>
      </c>
    </row>
    <row r="43" spans="1:28" ht="15.75">
      <c r="A43" s="8" t="str">
        <f t="shared" si="0"/>
        <v/>
      </c>
      <c r="B43" s="119">
        <v>40</v>
      </c>
      <c r="C43" s="122" t="s">
        <v>95</v>
      </c>
      <c r="D43" s="123"/>
      <c r="E43" s="104"/>
      <c r="F43" s="115" t="str">
        <f t="shared" si="2"/>
        <v/>
      </c>
      <c r="G43" s="111"/>
      <c r="H43" s="104"/>
      <c r="I43" s="109"/>
      <c r="J43" s="105"/>
      <c r="K43" s="114">
        <f t="shared" si="3"/>
        <v>0</v>
      </c>
      <c r="AB43" s="8">
        <f t="shared" si="4"/>
        <v>0</v>
      </c>
    </row>
    <row r="44" spans="1:28" ht="15.75">
      <c r="A44" s="8" t="str">
        <f t="shared" si="0"/>
        <v/>
      </c>
      <c r="B44" s="119">
        <v>41</v>
      </c>
      <c r="C44" s="122" t="s">
        <v>95</v>
      </c>
      <c r="D44" s="123"/>
      <c r="E44" s="104"/>
      <c r="F44" s="115" t="str">
        <f t="shared" si="2"/>
        <v/>
      </c>
      <c r="G44" s="111"/>
      <c r="H44" s="104"/>
      <c r="I44" s="109"/>
      <c r="J44" s="105"/>
      <c r="K44" s="114">
        <f t="shared" si="3"/>
        <v>0</v>
      </c>
      <c r="AB44" s="8">
        <f t="shared" si="4"/>
        <v>0</v>
      </c>
    </row>
    <row r="45" spans="1:28" ht="15.75">
      <c r="A45" s="8" t="str">
        <f t="shared" si="0"/>
        <v/>
      </c>
      <c r="B45" s="119">
        <v>42</v>
      </c>
      <c r="C45" s="122" t="s">
        <v>95</v>
      </c>
      <c r="D45" s="123"/>
      <c r="E45" s="104"/>
      <c r="F45" s="115" t="str">
        <f t="shared" si="2"/>
        <v/>
      </c>
      <c r="G45" s="111"/>
      <c r="H45" s="104"/>
      <c r="I45" s="109"/>
      <c r="J45" s="105"/>
      <c r="K45" s="114">
        <f t="shared" si="3"/>
        <v>0</v>
      </c>
      <c r="AB45" s="8">
        <f t="shared" si="4"/>
        <v>0</v>
      </c>
    </row>
    <row r="46" spans="1:28" ht="15.75">
      <c r="A46" s="8" t="str">
        <f t="shared" si="0"/>
        <v/>
      </c>
      <c r="B46" s="119">
        <v>43</v>
      </c>
      <c r="C46" s="122" t="s">
        <v>95</v>
      </c>
      <c r="D46" s="123"/>
      <c r="E46" s="104"/>
      <c r="F46" s="115" t="str">
        <f t="shared" si="2"/>
        <v/>
      </c>
      <c r="G46" s="111"/>
      <c r="H46" s="104"/>
      <c r="I46" s="109"/>
      <c r="J46" s="105"/>
      <c r="K46" s="114">
        <f t="shared" si="3"/>
        <v>0</v>
      </c>
      <c r="AB46" s="8">
        <f t="shared" si="4"/>
        <v>0</v>
      </c>
    </row>
    <row r="47" spans="1:28" ht="15.75">
      <c r="A47" s="8" t="str">
        <f t="shared" si="0"/>
        <v/>
      </c>
      <c r="B47" s="119">
        <v>44</v>
      </c>
      <c r="C47" s="122" t="s">
        <v>95</v>
      </c>
      <c r="D47" s="123"/>
      <c r="E47" s="104"/>
      <c r="F47" s="115" t="str">
        <f t="shared" si="2"/>
        <v/>
      </c>
      <c r="G47" s="111"/>
      <c r="H47" s="104"/>
      <c r="I47" s="109"/>
      <c r="J47" s="105"/>
      <c r="K47" s="114">
        <f t="shared" si="3"/>
        <v>0</v>
      </c>
      <c r="AB47" s="8">
        <f t="shared" si="4"/>
        <v>0</v>
      </c>
    </row>
    <row r="48" spans="1:28" ht="15.75">
      <c r="A48" s="8" t="str">
        <f t="shared" si="0"/>
        <v/>
      </c>
      <c r="B48" s="119">
        <v>45</v>
      </c>
      <c r="C48" s="121" t="s">
        <v>95</v>
      </c>
      <c r="D48" s="123"/>
      <c r="E48" s="104"/>
      <c r="F48" s="115" t="str">
        <f t="shared" si="2"/>
        <v/>
      </c>
      <c r="G48" s="111"/>
      <c r="H48" s="104"/>
      <c r="I48" s="109"/>
      <c r="J48" s="105"/>
      <c r="K48" s="114">
        <f t="shared" si="3"/>
        <v>0</v>
      </c>
      <c r="AB48" s="8">
        <f t="shared" si="4"/>
        <v>0</v>
      </c>
    </row>
    <row r="49" spans="1:28" ht="15.75">
      <c r="A49" s="8" t="str">
        <f t="shared" si="0"/>
        <v/>
      </c>
      <c r="B49" s="119">
        <v>46</v>
      </c>
      <c r="C49" s="121" t="s">
        <v>95</v>
      </c>
      <c r="D49" s="123"/>
      <c r="E49" s="104"/>
      <c r="F49" s="115" t="str">
        <f t="shared" si="2"/>
        <v/>
      </c>
      <c r="G49" s="111"/>
      <c r="H49" s="104"/>
      <c r="I49" s="109"/>
      <c r="J49" s="105"/>
      <c r="K49" s="114">
        <f t="shared" si="3"/>
        <v>0</v>
      </c>
      <c r="AB49" s="8">
        <f t="shared" si="4"/>
        <v>0</v>
      </c>
    </row>
    <row r="50" spans="1:28" ht="15.75">
      <c r="A50" s="8" t="str">
        <f t="shared" si="0"/>
        <v/>
      </c>
      <c r="B50" s="119">
        <v>47</v>
      </c>
      <c r="C50" s="122" t="s">
        <v>95</v>
      </c>
      <c r="D50" s="123"/>
      <c r="E50" s="104"/>
      <c r="F50" s="115" t="str">
        <f t="shared" si="2"/>
        <v/>
      </c>
      <c r="G50" s="111"/>
      <c r="H50" s="104"/>
      <c r="I50" s="109"/>
      <c r="J50" s="105"/>
      <c r="K50" s="114">
        <f t="shared" si="3"/>
        <v>0</v>
      </c>
      <c r="AB50" s="8">
        <f t="shared" si="4"/>
        <v>0</v>
      </c>
    </row>
    <row r="51" spans="1:28" ht="15.75">
      <c r="A51" s="8" t="str">
        <f t="shared" si="0"/>
        <v/>
      </c>
      <c r="B51" s="119">
        <v>48</v>
      </c>
      <c r="C51" s="122" t="s">
        <v>95</v>
      </c>
      <c r="D51" s="123"/>
      <c r="E51" s="104"/>
      <c r="F51" s="115" t="str">
        <f t="shared" si="2"/>
        <v/>
      </c>
      <c r="G51" s="111"/>
      <c r="H51" s="104"/>
      <c r="I51" s="109"/>
      <c r="J51" s="105"/>
      <c r="K51" s="114">
        <f t="shared" si="3"/>
        <v>0</v>
      </c>
      <c r="AB51" s="8">
        <f t="shared" si="4"/>
        <v>0</v>
      </c>
    </row>
    <row r="52" spans="1:28" ht="15.75">
      <c r="A52" s="8" t="str">
        <f t="shared" si="0"/>
        <v/>
      </c>
      <c r="B52" s="119">
        <v>49</v>
      </c>
      <c r="C52" s="122" t="s">
        <v>95</v>
      </c>
      <c r="D52" s="123"/>
      <c r="E52" s="104"/>
      <c r="F52" s="115" t="str">
        <f t="shared" si="2"/>
        <v/>
      </c>
      <c r="G52" s="111"/>
      <c r="H52" s="104"/>
      <c r="I52" s="109"/>
      <c r="J52" s="105"/>
      <c r="K52" s="114">
        <f t="shared" si="3"/>
        <v>0</v>
      </c>
      <c r="AB52" s="8">
        <f t="shared" si="4"/>
        <v>0</v>
      </c>
    </row>
    <row r="53" spans="1:28" ht="15.75">
      <c r="A53" s="8" t="str">
        <f t="shared" si="0"/>
        <v/>
      </c>
      <c r="B53" s="119">
        <v>50</v>
      </c>
      <c r="C53" s="122" t="s">
        <v>95</v>
      </c>
      <c r="D53" s="123"/>
      <c r="E53" s="104"/>
      <c r="F53" s="115" t="str">
        <f t="shared" si="2"/>
        <v/>
      </c>
      <c r="G53" s="111"/>
      <c r="H53" s="104"/>
      <c r="I53" s="109"/>
      <c r="J53" s="105"/>
      <c r="K53" s="114">
        <f t="shared" si="3"/>
        <v>0</v>
      </c>
      <c r="AB53" s="8">
        <f t="shared" si="4"/>
        <v>0</v>
      </c>
    </row>
    <row r="54" spans="1:28" ht="15.75">
      <c r="A54" s="8" t="str">
        <f t="shared" si="0"/>
        <v/>
      </c>
      <c r="B54" s="119">
        <v>51</v>
      </c>
      <c r="C54" s="122" t="s">
        <v>95</v>
      </c>
      <c r="D54" s="123"/>
      <c r="E54" s="104"/>
      <c r="F54" s="115" t="str">
        <f t="shared" si="2"/>
        <v/>
      </c>
      <c r="G54" s="111"/>
      <c r="H54" s="104"/>
      <c r="I54" s="109"/>
      <c r="J54" s="105"/>
      <c r="K54" s="114">
        <f t="shared" si="3"/>
        <v>0</v>
      </c>
      <c r="AB54" s="8">
        <f t="shared" si="4"/>
        <v>0</v>
      </c>
    </row>
    <row r="55" spans="1:28" ht="15.75">
      <c r="A55" s="8" t="str">
        <f t="shared" si="0"/>
        <v/>
      </c>
      <c r="B55" s="119">
        <v>52</v>
      </c>
      <c r="C55" s="122" t="s">
        <v>95</v>
      </c>
      <c r="D55" s="123"/>
      <c r="E55" s="104"/>
      <c r="F55" s="115" t="str">
        <f t="shared" si="2"/>
        <v/>
      </c>
      <c r="G55" s="111"/>
      <c r="H55" s="104"/>
      <c r="I55" s="109"/>
      <c r="J55" s="105"/>
      <c r="K55" s="114">
        <f t="shared" si="3"/>
        <v>0</v>
      </c>
      <c r="AB55" s="8">
        <f t="shared" si="4"/>
        <v>0</v>
      </c>
    </row>
    <row r="56" spans="1:28" ht="15.75">
      <c r="A56" s="8" t="str">
        <f t="shared" si="0"/>
        <v/>
      </c>
      <c r="B56" s="119">
        <v>53</v>
      </c>
      <c r="C56" s="122" t="s">
        <v>95</v>
      </c>
      <c r="D56" s="123"/>
      <c r="E56" s="104"/>
      <c r="F56" s="115" t="str">
        <f t="shared" si="2"/>
        <v/>
      </c>
      <c r="G56" s="111"/>
      <c r="H56" s="104"/>
      <c r="I56" s="109"/>
      <c r="J56" s="105"/>
      <c r="K56" s="114">
        <f t="shared" si="3"/>
        <v>0</v>
      </c>
      <c r="AB56" s="8">
        <f t="shared" si="4"/>
        <v>0</v>
      </c>
    </row>
    <row r="57" spans="1:28" ht="15.75">
      <c r="A57" s="8" t="str">
        <f t="shared" si="0"/>
        <v/>
      </c>
      <c r="B57" s="119">
        <v>54</v>
      </c>
      <c r="C57" s="122" t="s">
        <v>95</v>
      </c>
      <c r="D57" s="123"/>
      <c r="E57" s="104"/>
      <c r="F57" s="115" t="str">
        <f t="shared" si="2"/>
        <v/>
      </c>
      <c r="G57" s="111"/>
      <c r="H57" s="104"/>
      <c r="I57" s="109"/>
      <c r="J57" s="105"/>
      <c r="K57" s="114">
        <f t="shared" si="3"/>
        <v>0</v>
      </c>
      <c r="AB57" s="8">
        <f t="shared" si="4"/>
        <v>0</v>
      </c>
    </row>
    <row r="58" spans="1:28" ht="15.75">
      <c r="A58" s="8" t="str">
        <f t="shared" si="0"/>
        <v/>
      </c>
      <c r="B58" s="119">
        <v>55</v>
      </c>
      <c r="C58" s="122" t="s">
        <v>95</v>
      </c>
      <c r="D58" s="123"/>
      <c r="E58" s="104"/>
      <c r="F58" s="115" t="str">
        <f t="shared" si="2"/>
        <v/>
      </c>
      <c r="G58" s="111"/>
      <c r="H58" s="104"/>
      <c r="I58" s="109"/>
      <c r="J58" s="105"/>
      <c r="K58" s="114">
        <f t="shared" si="3"/>
        <v>0</v>
      </c>
      <c r="AB58" s="8">
        <f t="shared" si="4"/>
        <v>0</v>
      </c>
    </row>
    <row r="59" spans="1:28" ht="15.75">
      <c r="A59" s="8" t="str">
        <f t="shared" si="0"/>
        <v/>
      </c>
      <c r="B59" s="119">
        <v>56</v>
      </c>
      <c r="C59" s="122" t="s">
        <v>95</v>
      </c>
      <c r="D59" s="123"/>
      <c r="E59" s="104"/>
      <c r="F59" s="115" t="str">
        <f t="shared" si="2"/>
        <v/>
      </c>
      <c r="G59" s="111"/>
      <c r="H59" s="104"/>
      <c r="I59" s="109"/>
      <c r="J59" s="105"/>
      <c r="K59" s="114">
        <f t="shared" si="3"/>
        <v>0</v>
      </c>
      <c r="AB59" s="8">
        <f t="shared" si="4"/>
        <v>0</v>
      </c>
    </row>
    <row r="60" spans="1:28" ht="15.75">
      <c r="A60" s="8" t="str">
        <f t="shared" si="0"/>
        <v/>
      </c>
      <c r="B60" s="119">
        <v>57</v>
      </c>
      <c r="C60" s="122" t="s">
        <v>95</v>
      </c>
      <c r="D60" s="123"/>
      <c r="E60" s="104"/>
      <c r="F60" s="115" t="str">
        <f t="shared" si="2"/>
        <v/>
      </c>
      <c r="G60" s="111"/>
      <c r="H60" s="104"/>
      <c r="I60" s="109"/>
      <c r="J60" s="105"/>
      <c r="K60" s="114">
        <f t="shared" si="3"/>
        <v>0</v>
      </c>
      <c r="AB60" s="8">
        <f t="shared" si="4"/>
        <v>0</v>
      </c>
    </row>
    <row r="61" spans="1:28" ht="15.75">
      <c r="A61" s="8" t="str">
        <f t="shared" si="0"/>
        <v/>
      </c>
      <c r="B61" s="119">
        <v>58</v>
      </c>
      <c r="C61" s="122" t="s">
        <v>95</v>
      </c>
      <c r="D61" s="123"/>
      <c r="E61" s="104"/>
      <c r="F61" s="115" t="str">
        <f t="shared" si="2"/>
        <v/>
      </c>
      <c r="G61" s="111"/>
      <c r="H61" s="104"/>
      <c r="I61" s="109"/>
      <c r="J61" s="105"/>
      <c r="K61" s="114">
        <f t="shared" si="3"/>
        <v>0</v>
      </c>
      <c r="AB61" s="8">
        <f t="shared" si="4"/>
        <v>0</v>
      </c>
    </row>
    <row r="62" spans="1:28" ht="15.75">
      <c r="A62" s="8" t="str">
        <f t="shared" si="0"/>
        <v/>
      </c>
      <c r="B62" s="119">
        <v>59</v>
      </c>
      <c r="C62" s="122" t="s">
        <v>95</v>
      </c>
      <c r="D62" s="123"/>
      <c r="E62" s="104"/>
      <c r="F62" s="115" t="str">
        <f t="shared" si="2"/>
        <v/>
      </c>
      <c r="G62" s="111"/>
      <c r="H62" s="104"/>
      <c r="I62" s="109"/>
      <c r="J62" s="105"/>
      <c r="K62" s="114">
        <f t="shared" si="3"/>
        <v>0</v>
      </c>
      <c r="AB62" s="8">
        <f t="shared" si="4"/>
        <v>0</v>
      </c>
    </row>
    <row r="63" spans="1:28" ht="15.75">
      <c r="A63" s="8" t="str">
        <f t="shared" ref="A63:A103" si="5">IF(
  AND(E63 = "Life Insurance", OR(F63 = "", K63 = "")),
  "0/+ Cash Value in Col " &amp; SUBSTITUTE(ADDRESS(1, COLUMN(Value_Header), 4), "1", "")
    &amp; ", + Death Benefit in Col " &amp; SUBSTITUTE(ADDRESS(1, COLUMN(Death_Benefit_Header), 4), "1", ""),
  IF(
    AND(E63 = "Life Insurance",
        F63 = "Cash Value Here",
        IFERROR(VALUE(K63), 0) = 0
    ),
    "0/+ Cash Value in Col " &amp; SUBSTITUTE(ADDRESS(1, COLUMN(Value_Header), 4), "1", "")
      &amp; ", + Death Benefit in Col " &amp; SUBSTITUTE(ADDRESS(1, COLUMN(Death_Benefit_Header), 4), "1", ""),
    IF(
      AND(
        F63 &lt;&gt; "",
        F63 &gt;= 0,
        ISNUMBER(SEARCH("Debt", E63))
      ),
      "Enter Debt as negative Number",
      IF(
        AND(
          F63 &lt;&gt; "",
          F63 &lt;= 0,
          NOT(ISNUMBER(SEARCH("Debt", E63))),
          OR(
            E63 &lt;&gt; "Life Insurance",
            AND(E63 = "Life Insurance", F63 &lt;&gt; 0)
          )
        ),
        "Assets must be Positive",
        IF(
          AND(
            E63 &lt;&gt; "Life Insurance",
            IFERROR(VALUE(K63), 0) &gt; 0
          ),
          "Code as Insurance or Remove Death Benefit - Col " &amp;
            SUBSTITUTE(ADDRESS(1, COLUMN(Death_Benefit_Header), 4), "1", ""),
          IF(
            AND(
              F63 &lt;&gt; "",
              OR(
                IFERROR(VALUE(K63), 0) &lt;= 0,
                F63 &lt; 0
              ),
              E63 = "Life Insurance"
            ),
            "0/+ Cash Value in Col " &amp; SUBSTITUTE(ADDRESS(1, COLUMN(Value_Header), 4), "1", "")
              &amp; ", + Death Benefit in Col " &amp; SUBSTITUTE(ADDRESS(1, COLUMN(Death_Benefit_Header), 4), "1", ""),
            ""
          )
        )
      )
    )
  )
)</f>
        <v/>
      </c>
      <c r="B63" s="119">
        <v>60</v>
      </c>
      <c r="C63" s="122" t="s">
        <v>95</v>
      </c>
      <c r="D63" s="123"/>
      <c r="E63" s="104"/>
      <c r="F63" s="115" t="str">
        <f t="shared" si="2"/>
        <v/>
      </c>
      <c r="G63" s="111"/>
      <c r="H63" s="104"/>
      <c r="I63" s="109"/>
      <c r="J63" s="105"/>
      <c r="K63" s="114">
        <f t="shared" si="3"/>
        <v>0</v>
      </c>
      <c r="AB63" s="8">
        <f t="shared" si="4"/>
        <v>0</v>
      </c>
    </row>
    <row r="64" spans="1:28" ht="15.75">
      <c r="A64" s="8" t="str">
        <f t="shared" si="5"/>
        <v/>
      </c>
      <c r="B64" s="119">
        <v>61</v>
      </c>
      <c r="C64" s="122" t="s">
        <v>95</v>
      </c>
      <c r="D64" s="123"/>
      <c r="E64" s="104"/>
      <c r="F64" s="115" t="str">
        <f t="shared" si="2"/>
        <v/>
      </c>
      <c r="G64" s="111"/>
      <c r="H64" s="104"/>
      <c r="I64" s="109"/>
      <c r="J64" s="105"/>
      <c r="K64" s="114">
        <f t="shared" si="3"/>
        <v>0</v>
      </c>
      <c r="AB64" s="8">
        <f t="shared" si="4"/>
        <v>0</v>
      </c>
    </row>
    <row r="65" spans="1:28" ht="15.75">
      <c r="A65" s="8" t="str">
        <f t="shared" si="5"/>
        <v/>
      </c>
      <c r="B65" s="119">
        <v>62</v>
      </c>
      <c r="C65" s="122" t="s">
        <v>95</v>
      </c>
      <c r="D65" s="123"/>
      <c r="E65" s="104"/>
      <c r="F65" s="115" t="str">
        <f t="shared" si="2"/>
        <v/>
      </c>
      <c r="G65" s="111"/>
      <c r="H65" s="104"/>
      <c r="I65" s="109"/>
      <c r="J65" s="105"/>
      <c r="K65" s="114">
        <f t="shared" si="3"/>
        <v>0</v>
      </c>
      <c r="AB65" s="8">
        <f t="shared" si="4"/>
        <v>0</v>
      </c>
    </row>
    <row r="66" spans="1:28" ht="15.75">
      <c r="A66" s="8" t="str">
        <f t="shared" si="5"/>
        <v/>
      </c>
      <c r="B66" s="119">
        <v>63</v>
      </c>
      <c r="C66" s="122" t="s">
        <v>95</v>
      </c>
      <c r="D66" s="123"/>
      <c r="E66" s="104"/>
      <c r="F66" s="115" t="str">
        <f t="shared" si="2"/>
        <v/>
      </c>
      <c r="G66" s="111"/>
      <c r="H66" s="104"/>
      <c r="I66" s="109"/>
      <c r="J66" s="105"/>
      <c r="K66" s="114">
        <f t="shared" si="3"/>
        <v>0</v>
      </c>
      <c r="AB66" s="8">
        <f t="shared" si="4"/>
        <v>0</v>
      </c>
    </row>
    <row r="67" spans="1:28" ht="15.75">
      <c r="A67" s="8" t="str">
        <f t="shared" si="5"/>
        <v/>
      </c>
      <c r="B67" s="119">
        <v>64</v>
      </c>
      <c r="C67" s="122" t="s">
        <v>95</v>
      </c>
      <c r="D67" s="123"/>
      <c r="E67" s="104"/>
      <c r="F67" s="115" t="str">
        <f t="shared" si="2"/>
        <v/>
      </c>
      <c r="G67" s="111"/>
      <c r="H67" s="104"/>
      <c r="I67" s="109"/>
      <c r="J67" s="105"/>
      <c r="K67" s="114">
        <f t="shared" si="3"/>
        <v>0</v>
      </c>
      <c r="AB67" s="8">
        <f t="shared" si="4"/>
        <v>0</v>
      </c>
    </row>
    <row r="68" spans="1:28" ht="15.75">
      <c r="A68" s="8" t="str">
        <f t="shared" si="5"/>
        <v/>
      </c>
      <c r="B68" s="119">
        <v>65</v>
      </c>
      <c r="C68" s="122" t="s">
        <v>95</v>
      </c>
      <c r="D68" s="123"/>
      <c r="E68" s="104"/>
      <c r="F68" s="115" t="str">
        <f t="shared" si="2"/>
        <v/>
      </c>
      <c r="G68" s="111"/>
      <c r="H68" s="104"/>
      <c r="I68" s="109"/>
      <c r="J68" s="105"/>
      <c r="K68" s="114">
        <f t="shared" si="3"/>
        <v>0</v>
      </c>
      <c r="AB68" s="8">
        <f t="shared" ref="AB68:AB103" si="6">IF(E68="Life Insurance","Other",E68)</f>
        <v>0</v>
      </c>
    </row>
    <row r="69" spans="1:28" ht="15.75">
      <c r="A69" s="8" t="str">
        <f t="shared" si="5"/>
        <v/>
      </c>
      <c r="B69" s="119">
        <v>66</v>
      </c>
      <c r="C69" s="122" t="s">
        <v>95</v>
      </c>
      <c r="D69" s="123"/>
      <c r="E69" s="104"/>
      <c r="F69" s="115" t="str">
        <f t="shared" ref="F69:F103" si="7">IF(E69="Life Insurance","Cash Value Here","")</f>
        <v/>
      </c>
      <c r="G69" s="111"/>
      <c r="H69" s="104"/>
      <c r="I69" s="109"/>
      <c r="J69" s="105"/>
      <c r="K69" s="114">
        <f t="shared" ref="K69:K103" si="8">IF(E69="Life Insurance","Death Benefit Here",0)</f>
        <v>0</v>
      </c>
      <c r="AB69" s="8">
        <f t="shared" si="6"/>
        <v>0</v>
      </c>
    </row>
    <row r="70" spans="1:28" ht="15.75">
      <c r="A70" s="8" t="str">
        <f t="shared" si="5"/>
        <v/>
      </c>
      <c r="B70" s="119">
        <v>67</v>
      </c>
      <c r="C70" s="121" t="s">
        <v>95</v>
      </c>
      <c r="D70" s="123"/>
      <c r="E70" s="104"/>
      <c r="F70" s="115" t="str">
        <f t="shared" si="7"/>
        <v/>
      </c>
      <c r="G70" s="111"/>
      <c r="H70" s="104"/>
      <c r="I70" s="109"/>
      <c r="J70" s="105"/>
      <c r="K70" s="114">
        <f t="shared" si="8"/>
        <v>0</v>
      </c>
      <c r="AB70" s="8">
        <f t="shared" si="6"/>
        <v>0</v>
      </c>
    </row>
    <row r="71" spans="1:28" ht="15.75">
      <c r="A71" s="8" t="str">
        <f t="shared" si="5"/>
        <v/>
      </c>
      <c r="B71" s="119">
        <v>68</v>
      </c>
      <c r="C71" s="121" t="s">
        <v>95</v>
      </c>
      <c r="D71" s="123"/>
      <c r="E71" s="104"/>
      <c r="F71" s="115" t="str">
        <f t="shared" si="7"/>
        <v/>
      </c>
      <c r="G71" s="111"/>
      <c r="H71" s="104"/>
      <c r="I71" s="109"/>
      <c r="J71" s="105"/>
      <c r="K71" s="114">
        <f t="shared" si="8"/>
        <v>0</v>
      </c>
      <c r="AB71" s="8">
        <f t="shared" si="6"/>
        <v>0</v>
      </c>
    </row>
    <row r="72" spans="1:28" ht="15.75">
      <c r="A72" s="8" t="str">
        <f t="shared" si="5"/>
        <v/>
      </c>
      <c r="B72" s="119">
        <v>69</v>
      </c>
      <c r="C72" s="122" t="s">
        <v>95</v>
      </c>
      <c r="D72" s="123"/>
      <c r="E72" s="104"/>
      <c r="F72" s="115" t="str">
        <f t="shared" si="7"/>
        <v/>
      </c>
      <c r="G72" s="111"/>
      <c r="H72" s="104"/>
      <c r="I72" s="109"/>
      <c r="J72" s="105"/>
      <c r="K72" s="114">
        <f t="shared" si="8"/>
        <v>0</v>
      </c>
      <c r="AB72" s="8">
        <f t="shared" si="6"/>
        <v>0</v>
      </c>
    </row>
    <row r="73" spans="1:28" ht="15.75">
      <c r="A73" s="8" t="str">
        <f t="shared" si="5"/>
        <v/>
      </c>
      <c r="B73" s="119">
        <v>70</v>
      </c>
      <c r="C73" s="122" t="s">
        <v>95</v>
      </c>
      <c r="D73" s="123"/>
      <c r="E73" s="104"/>
      <c r="F73" s="115" t="str">
        <f t="shared" si="7"/>
        <v/>
      </c>
      <c r="G73" s="111"/>
      <c r="H73" s="104"/>
      <c r="I73" s="109"/>
      <c r="J73" s="105"/>
      <c r="K73" s="114">
        <f t="shared" si="8"/>
        <v>0</v>
      </c>
      <c r="AB73" s="8">
        <f t="shared" si="6"/>
        <v>0</v>
      </c>
    </row>
    <row r="74" spans="1:28" ht="15.75">
      <c r="A74" s="8" t="str">
        <f t="shared" si="5"/>
        <v/>
      </c>
      <c r="B74" s="119">
        <v>71</v>
      </c>
      <c r="C74" s="122" t="s">
        <v>95</v>
      </c>
      <c r="D74" s="123"/>
      <c r="E74" s="104"/>
      <c r="F74" s="115" t="str">
        <f t="shared" si="7"/>
        <v/>
      </c>
      <c r="G74" s="111"/>
      <c r="H74" s="104"/>
      <c r="I74" s="109"/>
      <c r="J74" s="105"/>
      <c r="K74" s="114">
        <f t="shared" si="8"/>
        <v>0</v>
      </c>
      <c r="AB74" s="8">
        <f t="shared" si="6"/>
        <v>0</v>
      </c>
    </row>
    <row r="75" spans="1:28" ht="15.75">
      <c r="A75" s="8" t="str">
        <f t="shared" si="5"/>
        <v/>
      </c>
      <c r="B75" s="119">
        <v>72</v>
      </c>
      <c r="C75" s="122" t="s">
        <v>95</v>
      </c>
      <c r="D75" s="123"/>
      <c r="E75" s="104"/>
      <c r="F75" s="115" t="str">
        <f t="shared" si="7"/>
        <v/>
      </c>
      <c r="G75" s="111"/>
      <c r="H75" s="104"/>
      <c r="I75" s="109"/>
      <c r="J75" s="105"/>
      <c r="K75" s="114">
        <f t="shared" si="8"/>
        <v>0</v>
      </c>
      <c r="AB75" s="8">
        <f t="shared" si="6"/>
        <v>0</v>
      </c>
    </row>
    <row r="76" spans="1:28" ht="15.75">
      <c r="A76" s="8" t="str">
        <f t="shared" si="5"/>
        <v/>
      </c>
      <c r="B76" s="119">
        <v>73</v>
      </c>
      <c r="C76" s="122" t="s">
        <v>95</v>
      </c>
      <c r="D76" s="123"/>
      <c r="E76" s="104"/>
      <c r="F76" s="115" t="str">
        <f t="shared" si="7"/>
        <v/>
      </c>
      <c r="G76" s="111"/>
      <c r="H76" s="104"/>
      <c r="I76" s="109"/>
      <c r="J76" s="105"/>
      <c r="K76" s="114">
        <f t="shared" si="8"/>
        <v>0</v>
      </c>
      <c r="AB76" s="8">
        <f t="shared" si="6"/>
        <v>0</v>
      </c>
    </row>
    <row r="77" spans="1:28" ht="15.75">
      <c r="A77" s="8" t="str">
        <f t="shared" si="5"/>
        <v/>
      </c>
      <c r="B77" s="119">
        <v>74</v>
      </c>
      <c r="C77" s="122" t="s">
        <v>95</v>
      </c>
      <c r="D77" s="123"/>
      <c r="E77" s="104"/>
      <c r="F77" s="115" t="str">
        <f t="shared" si="7"/>
        <v/>
      </c>
      <c r="G77" s="111"/>
      <c r="H77" s="104"/>
      <c r="I77" s="109"/>
      <c r="J77" s="105"/>
      <c r="K77" s="114">
        <f t="shared" si="8"/>
        <v>0</v>
      </c>
      <c r="AB77" s="8">
        <f t="shared" si="6"/>
        <v>0</v>
      </c>
    </row>
    <row r="78" spans="1:28" ht="15.75">
      <c r="A78" s="8" t="str">
        <f t="shared" si="5"/>
        <v/>
      </c>
      <c r="B78" s="119">
        <v>75</v>
      </c>
      <c r="C78" s="122" t="s">
        <v>95</v>
      </c>
      <c r="D78" s="123"/>
      <c r="E78" s="104"/>
      <c r="F78" s="115" t="str">
        <f t="shared" si="7"/>
        <v/>
      </c>
      <c r="G78" s="111"/>
      <c r="H78" s="104"/>
      <c r="I78" s="109"/>
      <c r="J78" s="105"/>
      <c r="K78" s="114">
        <f t="shared" si="8"/>
        <v>0</v>
      </c>
      <c r="AB78" s="8">
        <f t="shared" si="6"/>
        <v>0</v>
      </c>
    </row>
    <row r="79" spans="1:28" ht="15.75">
      <c r="A79" s="8" t="str">
        <f t="shared" si="5"/>
        <v/>
      </c>
      <c r="B79" s="119">
        <v>76</v>
      </c>
      <c r="C79" s="122" t="s">
        <v>95</v>
      </c>
      <c r="D79" s="123"/>
      <c r="E79" s="104"/>
      <c r="F79" s="115" t="str">
        <f t="shared" si="7"/>
        <v/>
      </c>
      <c r="G79" s="111"/>
      <c r="H79" s="104"/>
      <c r="I79" s="109"/>
      <c r="J79" s="105"/>
      <c r="K79" s="114">
        <f t="shared" si="8"/>
        <v>0</v>
      </c>
      <c r="AB79" s="8">
        <f t="shared" si="6"/>
        <v>0</v>
      </c>
    </row>
    <row r="80" spans="1:28" ht="15.75">
      <c r="A80" s="8" t="str">
        <f t="shared" si="5"/>
        <v/>
      </c>
      <c r="B80" s="119">
        <v>77</v>
      </c>
      <c r="C80" s="122" t="s">
        <v>95</v>
      </c>
      <c r="D80" s="123"/>
      <c r="E80" s="104"/>
      <c r="F80" s="115" t="str">
        <f t="shared" si="7"/>
        <v/>
      </c>
      <c r="G80" s="111"/>
      <c r="H80" s="104"/>
      <c r="I80" s="109"/>
      <c r="J80" s="105"/>
      <c r="K80" s="114">
        <f t="shared" si="8"/>
        <v>0</v>
      </c>
      <c r="AB80" s="8">
        <f t="shared" si="6"/>
        <v>0</v>
      </c>
    </row>
    <row r="81" spans="1:28" ht="15.75">
      <c r="A81" s="8" t="str">
        <f t="shared" si="5"/>
        <v/>
      </c>
      <c r="B81" s="119">
        <v>78</v>
      </c>
      <c r="C81" s="122" t="s">
        <v>95</v>
      </c>
      <c r="D81" s="123"/>
      <c r="E81" s="104"/>
      <c r="F81" s="115" t="str">
        <f t="shared" si="7"/>
        <v/>
      </c>
      <c r="G81" s="111"/>
      <c r="H81" s="104"/>
      <c r="I81" s="109"/>
      <c r="J81" s="105"/>
      <c r="K81" s="114">
        <f t="shared" si="8"/>
        <v>0</v>
      </c>
      <c r="AB81" s="8">
        <f t="shared" si="6"/>
        <v>0</v>
      </c>
    </row>
    <row r="82" spans="1:28" ht="15.75">
      <c r="A82" s="8" t="str">
        <f t="shared" si="5"/>
        <v/>
      </c>
      <c r="B82" s="119">
        <v>79</v>
      </c>
      <c r="C82" s="122" t="s">
        <v>95</v>
      </c>
      <c r="D82" s="123"/>
      <c r="E82" s="104"/>
      <c r="F82" s="115" t="str">
        <f t="shared" si="7"/>
        <v/>
      </c>
      <c r="G82" s="111"/>
      <c r="H82" s="104"/>
      <c r="I82" s="109"/>
      <c r="J82" s="105"/>
      <c r="K82" s="114">
        <f t="shared" si="8"/>
        <v>0</v>
      </c>
      <c r="AB82" s="8">
        <f t="shared" si="6"/>
        <v>0</v>
      </c>
    </row>
    <row r="83" spans="1:28" ht="15.75">
      <c r="A83" s="8" t="str">
        <f t="shared" si="5"/>
        <v/>
      </c>
      <c r="B83" s="119">
        <v>80</v>
      </c>
      <c r="C83" s="122" t="s">
        <v>95</v>
      </c>
      <c r="D83" s="123"/>
      <c r="E83" s="104"/>
      <c r="F83" s="115" t="str">
        <f t="shared" si="7"/>
        <v/>
      </c>
      <c r="G83" s="111"/>
      <c r="H83" s="104"/>
      <c r="I83" s="109"/>
      <c r="J83" s="105"/>
      <c r="K83" s="114">
        <f t="shared" si="8"/>
        <v>0</v>
      </c>
      <c r="AB83" s="8">
        <f t="shared" si="6"/>
        <v>0</v>
      </c>
    </row>
    <row r="84" spans="1:28" ht="15.75">
      <c r="A84" s="8" t="str">
        <f t="shared" si="5"/>
        <v/>
      </c>
      <c r="B84" s="119">
        <v>81</v>
      </c>
      <c r="C84" s="122" t="s">
        <v>95</v>
      </c>
      <c r="D84" s="123"/>
      <c r="E84" s="104"/>
      <c r="F84" s="115" t="str">
        <f t="shared" si="7"/>
        <v/>
      </c>
      <c r="G84" s="111"/>
      <c r="H84" s="104"/>
      <c r="I84" s="109"/>
      <c r="J84" s="105"/>
      <c r="K84" s="114">
        <f t="shared" si="8"/>
        <v>0</v>
      </c>
      <c r="AB84" s="8">
        <f t="shared" si="6"/>
        <v>0</v>
      </c>
    </row>
    <row r="85" spans="1:28" ht="15.75">
      <c r="A85" s="8" t="str">
        <f t="shared" si="5"/>
        <v/>
      </c>
      <c r="B85" s="119">
        <v>82</v>
      </c>
      <c r="C85" s="122" t="s">
        <v>95</v>
      </c>
      <c r="D85" s="123"/>
      <c r="E85" s="104"/>
      <c r="F85" s="115" t="str">
        <f t="shared" si="7"/>
        <v/>
      </c>
      <c r="G85" s="111"/>
      <c r="H85" s="104"/>
      <c r="I85" s="109"/>
      <c r="J85" s="105"/>
      <c r="K85" s="114">
        <f t="shared" si="8"/>
        <v>0</v>
      </c>
      <c r="AB85" s="8">
        <f t="shared" si="6"/>
        <v>0</v>
      </c>
    </row>
    <row r="86" spans="1:28" ht="15.75">
      <c r="A86" s="8" t="str">
        <f t="shared" si="5"/>
        <v/>
      </c>
      <c r="B86" s="119">
        <v>83</v>
      </c>
      <c r="C86" s="122" t="s">
        <v>95</v>
      </c>
      <c r="D86" s="123"/>
      <c r="E86" s="104"/>
      <c r="F86" s="115" t="str">
        <f t="shared" si="7"/>
        <v/>
      </c>
      <c r="G86" s="111"/>
      <c r="H86" s="104"/>
      <c r="I86" s="109"/>
      <c r="J86" s="105"/>
      <c r="K86" s="114">
        <f t="shared" si="8"/>
        <v>0</v>
      </c>
      <c r="AB86" s="8">
        <f t="shared" si="6"/>
        <v>0</v>
      </c>
    </row>
    <row r="87" spans="1:28" ht="15.75">
      <c r="A87" s="8" t="str">
        <f t="shared" si="5"/>
        <v/>
      </c>
      <c r="B87" s="119">
        <v>84</v>
      </c>
      <c r="C87" s="122" t="s">
        <v>95</v>
      </c>
      <c r="D87" s="123"/>
      <c r="E87" s="104"/>
      <c r="F87" s="115" t="str">
        <f t="shared" si="7"/>
        <v/>
      </c>
      <c r="G87" s="111"/>
      <c r="H87" s="104"/>
      <c r="I87" s="109"/>
      <c r="J87" s="105"/>
      <c r="K87" s="114">
        <f t="shared" si="8"/>
        <v>0</v>
      </c>
      <c r="AB87" s="8">
        <f t="shared" si="6"/>
        <v>0</v>
      </c>
    </row>
    <row r="88" spans="1:28" ht="15.75">
      <c r="A88" s="8" t="str">
        <f t="shared" si="5"/>
        <v/>
      </c>
      <c r="B88" s="119">
        <v>85</v>
      </c>
      <c r="C88" s="122" t="s">
        <v>95</v>
      </c>
      <c r="D88" s="123"/>
      <c r="E88" s="104"/>
      <c r="F88" s="115" t="str">
        <f t="shared" si="7"/>
        <v/>
      </c>
      <c r="G88" s="111"/>
      <c r="H88" s="104"/>
      <c r="I88" s="109"/>
      <c r="J88" s="105"/>
      <c r="K88" s="114">
        <f t="shared" si="8"/>
        <v>0</v>
      </c>
      <c r="AB88" s="8">
        <f t="shared" si="6"/>
        <v>0</v>
      </c>
    </row>
    <row r="89" spans="1:28" ht="15.75">
      <c r="A89" s="8" t="str">
        <f t="shared" si="5"/>
        <v/>
      </c>
      <c r="B89" s="119">
        <v>86</v>
      </c>
      <c r="C89" s="122" t="s">
        <v>95</v>
      </c>
      <c r="D89" s="123"/>
      <c r="E89" s="104"/>
      <c r="F89" s="115" t="str">
        <f t="shared" si="7"/>
        <v/>
      </c>
      <c r="G89" s="111"/>
      <c r="H89" s="104"/>
      <c r="I89" s="109"/>
      <c r="J89" s="105"/>
      <c r="K89" s="114">
        <f t="shared" si="8"/>
        <v>0</v>
      </c>
      <c r="AB89" s="8">
        <f t="shared" si="6"/>
        <v>0</v>
      </c>
    </row>
    <row r="90" spans="1:28" ht="15.75">
      <c r="A90" s="8" t="str">
        <f t="shared" si="5"/>
        <v/>
      </c>
      <c r="B90" s="119">
        <v>87</v>
      </c>
      <c r="C90" s="122" t="s">
        <v>95</v>
      </c>
      <c r="D90" s="123"/>
      <c r="E90" s="104"/>
      <c r="F90" s="115" t="str">
        <f t="shared" si="7"/>
        <v/>
      </c>
      <c r="G90" s="111"/>
      <c r="H90" s="104"/>
      <c r="I90" s="109"/>
      <c r="J90" s="105"/>
      <c r="K90" s="114">
        <f t="shared" si="8"/>
        <v>0</v>
      </c>
      <c r="AB90" s="8">
        <f t="shared" si="6"/>
        <v>0</v>
      </c>
    </row>
    <row r="91" spans="1:28" ht="15.75">
      <c r="A91" s="8" t="str">
        <f t="shared" si="5"/>
        <v/>
      </c>
      <c r="B91" s="119">
        <v>88</v>
      </c>
      <c r="C91" s="122" t="s">
        <v>95</v>
      </c>
      <c r="D91" s="123"/>
      <c r="E91" s="104"/>
      <c r="F91" s="115" t="str">
        <f t="shared" si="7"/>
        <v/>
      </c>
      <c r="G91" s="111"/>
      <c r="H91" s="104"/>
      <c r="I91" s="109"/>
      <c r="J91" s="105"/>
      <c r="K91" s="114">
        <f t="shared" si="8"/>
        <v>0</v>
      </c>
      <c r="AB91" s="8">
        <f t="shared" si="6"/>
        <v>0</v>
      </c>
    </row>
    <row r="92" spans="1:28" ht="15.75">
      <c r="A92" s="8" t="str">
        <f t="shared" si="5"/>
        <v/>
      </c>
      <c r="B92" s="119">
        <v>89</v>
      </c>
      <c r="C92" s="121" t="s">
        <v>95</v>
      </c>
      <c r="D92" s="123"/>
      <c r="E92" s="104"/>
      <c r="F92" s="115" t="str">
        <f t="shared" si="7"/>
        <v/>
      </c>
      <c r="G92" s="111"/>
      <c r="H92" s="104"/>
      <c r="I92" s="109"/>
      <c r="J92" s="105"/>
      <c r="K92" s="114">
        <f t="shared" si="8"/>
        <v>0</v>
      </c>
      <c r="AB92" s="8">
        <f t="shared" si="6"/>
        <v>0</v>
      </c>
    </row>
    <row r="93" spans="1:28" ht="15.75">
      <c r="A93" s="8" t="str">
        <f t="shared" si="5"/>
        <v/>
      </c>
      <c r="B93" s="119">
        <v>90</v>
      </c>
      <c r="C93" s="121" t="s">
        <v>95</v>
      </c>
      <c r="D93" s="123"/>
      <c r="E93" s="104"/>
      <c r="F93" s="115" t="str">
        <f t="shared" si="7"/>
        <v/>
      </c>
      <c r="G93" s="111"/>
      <c r="H93" s="104"/>
      <c r="I93" s="109"/>
      <c r="J93" s="105"/>
      <c r="K93" s="114">
        <f t="shared" si="8"/>
        <v>0</v>
      </c>
      <c r="AB93" s="8">
        <f t="shared" si="6"/>
        <v>0</v>
      </c>
    </row>
    <row r="94" spans="1:28" ht="15.75">
      <c r="A94" s="8" t="str">
        <f t="shared" si="5"/>
        <v/>
      </c>
      <c r="B94" s="119">
        <v>91</v>
      </c>
      <c r="C94" s="122" t="s">
        <v>95</v>
      </c>
      <c r="D94" s="123"/>
      <c r="E94" s="104"/>
      <c r="F94" s="115" t="str">
        <f t="shared" si="7"/>
        <v/>
      </c>
      <c r="G94" s="111"/>
      <c r="H94" s="104"/>
      <c r="I94" s="109"/>
      <c r="J94" s="105"/>
      <c r="K94" s="114">
        <f t="shared" si="8"/>
        <v>0</v>
      </c>
      <c r="AB94" s="8">
        <f t="shared" si="6"/>
        <v>0</v>
      </c>
    </row>
    <row r="95" spans="1:28" ht="15.75">
      <c r="A95" s="8" t="str">
        <f t="shared" si="5"/>
        <v/>
      </c>
      <c r="B95" s="119">
        <v>92</v>
      </c>
      <c r="C95" s="122" t="s">
        <v>95</v>
      </c>
      <c r="D95" s="123"/>
      <c r="E95" s="104"/>
      <c r="F95" s="115" t="str">
        <f t="shared" si="7"/>
        <v/>
      </c>
      <c r="G95" s="111"/>
      <c r="H95" s="104"/>
      <c r="I95" s="109"/>
      <c r="J95" s="105"/>
      <c r="K95" s="114">
        <f t="shared" si="8"/>
        <v>0</v>
      </c>
      <c r="AB95" s="8">
        <f t="shared" si="6"/>
        <v>0</v>
      </c>
    </row>
    <row r="96" spans="1:28" ht="15.75">
      <c r="A96" s="8" t="str">
        <f t="shared" si="5"/>
        <v/>
      </c>
      <c r="B96" s="119">
        <v>93</v>
      </c>
      <c r="C96" s="122" t="s">
        <v>95</v>
      </c>
      <c r="D96" s="123"/>
      <c r="E96" s="104"/>
      <c r="F96" s="115" t="str">
        <f t="shared" si="7"/>
        <v/>
      </c>
      <c r="G96" s="111"/>
      <c r="H96" s="104"/>
      <c r="I96" s="109"/>
      <c r="J96" s="105"/>
      <c r="K96" s="114">
        <f t="shared" si="8"/>
        <v>0</v>
      </c>
      <c r="AB96" s="8">
        <f t="shared" si="6"/>
        <v>0</v>
      </c>
    </row>
    <row r="97" spans="1:28" ht="15.75">
      <c r="A97" s="8" t="str">
        <f t="shared" si="5"/>
        <v/>
      </c>
      <c r="B97" s="119">
        <v>94</v>
      </c>
      <c r="C97" s="122" t="s">
        <v>95</v>
      </c>
      <c r="D97" s="123"/>
      <c r="E97" s="104"/>
      <c r="F97" s="115" t="str">
        <f t="shared" si="7"/>
        <v/>
      </c>
      <c r="G97" s="111"/>
      <c r="H97" s="104"/>
      <c r="I97" s="109"/>
      <c r="J97" s="105"/>
      <c r="K97" s="114">
        <f t="shared" si="8"/>
        <v>0</v>
      </c>
      <c r="AB97" s="8">
        <f t="shared" si="6"/>
        <v>0</v>
      </c>
    </row>
    <row r="98" spans="1:28" ht="15.75">
      <c r="A98" s="8" t="str">
        <f t="shared" si="5"/>
        <v/>
      </c>
      <c r="B98" s="119">
        <v>95</v>
      </c>
      <c r="C98" s="122" t="s">
        <v>95</v>
      </c>
      <c r="D98" s="123"/>
      <c r="E98" s="104"/>
      <c r="F98" s="115" t="str">
        <f t="shared" si="7"/>
        <v/>
      </c>
      <c r="G98" s="111"/>
      <c r="H98" s="104"/>
      <c r="I98" s="109"/>
      <c r="J98" s="105"/>
      <c r="K98" s="114">
        <f t="shared" si="8"/>
        <v>0</v>
      </c>
      <c r="AB98" s="8">
        <f t="shared" si="6"/>
        <v>0</v>
      </c>
    </row>
    <row r="99" spans="1:28" ht="15.75">
      <c r="A99" s="8" t="str">
        <f t="shared" si="5"/>
        <v/>
      </c>
      <c r="B99" s="119">
        <v>96</v>
      </c>
      <c r="C99" s="122" t="s">
        <v>95</v>
      </c>
      <c r="D99" s="123"/>
      <c r="E99" s="104"/>
      <c r="F99" s="115" t="str">
        <f t="shared" si="7"/>
        <v/>
      </c>
      <c r="G99" s="111"/>
      <c r="H99" s="104"/>
      <c r="I99" s="109"/>
      <c r="J99" s="105"/>
      <c r="K99" s="114">
        <f t="shared" si="8"/>
        <v>0</v>
      </c>
      <c r="AB99" s="8">
        <f t="shared" si="6"/>
        <v>0</v>
      </c>
    </row>
    <row r="100" spans="1:28" ht="15.75">
      <c r="A100" s="8" t="str">
        <f t="shared" si="5"/>
        <v/>
      </c>
      <c r="B100" s="119">
        <v>97</v>
      </c>
      <c r="C100" s="122" t="s">
        <v>95</v>
      </c>
      <c r="D100" s="123"/>
      <c r="E100" s="104"/>
      <c r="F100" s="115" t="str">
        <f t="shared" si="7"/>
        <v/>
      </c>
      <c r="G100" s="111"/>
      <c r="H100" s="104"/>
      <c r="I100" s="109"/>
      <c r="J100" s="105"/>
      <c r="K100" s="114">
        <f t="shared" si="8"/>
        <v>0</v>
      </c>
      <c r="AB100" s="8">
        <f t="shared" si="6"/>
        <v>0</v>
      </c>
    </row>
    <row r="101" spans="1:28" ht="15.75">
      <c r="A101" s="8" t="str">
        <f t="shared" si="5"/>
        <v/>
      </c>
      <c r="B101" s="119">
        <v>98</v>
      </c>
      <c r="C101" s="122" t="s">
        <v>95</v>
      </c>
      <c r="D101" s="123"/>
      <c r="E101" s="104"/>
      <c r="F101" s="115" t="str">
        <f t="shared" si="7"/>
        <v/>
      </c>
      <c r="G101" s="111"/>
      <c r="H101" s="104"/>
      <c r="I101" s="109"/>
      <c r="J101" s="105"/>
      <c r="K101" s="114">
        <f t="shared" si="8"/>
        <v>0</v>
      </c>
      <c r="AB101" s="8">
        <f t="shared" si="6"/>
        <v>0</v>
      </c>
    </row>
    <row r="102" spans="1:28" ht="15.75">
      <c r="A102" s="8" t="str">
        <f t="shared" si="5"/>
        <v/>
      </c>
      <c r="B102" s="119">
        <v>99</v>
      </c>
      <c r="C102" s="122" t="s">
        <v>95</v>
      </c>
      <c r="D102" s="123"/>
      <c r="E102" s="104"/>
      <c r="F102" s="115" t="str">
        <f t="shared" si="7"/>
        <v/>
      </c>
      <c r="G102" s="111"/>
      <c r="H102" s="104"/>
      <c r="I102" s="109"/>
      <c r="J102" s="105"/>
      <c r="K102" s="114">
        <f t="shared" si="8"/>
        <v>0</v>
      </c>
      <c r="AB102" s="8">
        <f t="shared" si="6"/>
        <v>0</v>
      </c>
    </row>
    <row r="103" spans="1:28" ht="15.75">
      <c r="A103" s="8" t="str">
        <f t="shared" si="5"/>
        <v/>
      </c>
      <c r="B103" s="119">
        <v>100</v>
      </c>
      <c r="C103" s="122" t="s">
        <v>95</v>
      </c>
      <c r="D103" s="124"/>
      <c r="E103" s="101"/>
      <c r="F103" s="115" t="str">
        <f t="shared" si="7"/>
        <v/>
      </c>
      <c r="G103" s="112"/>
      <c r="H103" s="101"/>
      <c r="I103" s="110"/>
      <c r="J103" s="100"/>
      <c r="K103" s="114">
        <f t="shared" si="8"/>
        <v>0</v>
      </c>
      <c r="AB103" s="8">
        <f t="shared" si="6"/>
        <v>0</v>
      </c>
    </row>
    <row r="113" spans="4:4">
      <c r="D113" s="94"/>
    </row>
  </sheetData>
  <sheetProtection sheet="1" selectLockedCells="1" sort="0" autoFilter="0"/>
  <autoFilter ref="D3:K3" xr:uid="{E7079797-121B-4436-9912-86C02AF2450E}">
    <sortState xmlns:xlrd2="http://schemas.microsoft.com/office/spreadsheetml/2017/richdata2" ref="D4:K103">
      <sortCondition ref="F3"/>
    </sortState>
  </autoFilter>
  <phoneticPr fontId="14" type="noConversion"/>
  <conditionalFormatting sqref="A4:A103 F4:F103">
    <cfRule type="expression" dxfId="86" priority="4">
      <formula>OR(ISNUMBER(SEARCH("Debt",$A4)),ISNUMBER(SEARCH("Assets",$A4)))</formula>
    </cfRule>
  </conditionalFormatting>
  <conditionalFormatting sqref="A4:A103">
    <cfRule type="expression" dxfId="85" priority="2">
      <formula>OR(   AND(     $E4 = "Life Insurance",     OR(       NOT( AND( ISNUMBER( IFERROR(VALUE($F4), "" ) ), IFERROR(VALUE($F4), -1) &gt;= 0 ) ),       NOT( AND( ISNUMBER( IFERROR(VALUE($K4), "" ) ), IFERROR(VALUE($K4), -1) &gt; 0 ) )     )   ),   AND(     $E4 &lt;&gt; "Life Insurance",     IFERROR(VALUE($K4), 0) &lt;&gt; 0   ) )</formula>
    </cfRule>
  </conditionalFormatting>
  <conditionalFormatting sqref="F4:F103">
    <cfRule type="expression" dxfId="84" priority="1">
      <formula>AND(   $E4="Life Insurance",   OR(     TRIM($F4)="",     $F4="Cash Value Here",     IF(       ISNUMBER(SEARCH("debt",$E4)),       NOT(AND(ISNUMBER(IFERROR(VALUE($F4),"")), IFERROR(VALUE($F4),-1)&lt;0)),       NOT(AND(ISNUMBER(IFERROR(VALUE($F4),"")), IFERROR(VALUE($F4),-1)&gt;=0))     )   ) )</formula>
    </cfRule>
  </conditionalFormatting>
  <conditionalFormatting sqref="K4:K103">
    <cfRule type="expression" dxfId="83" priority="244">
      <formula>OR(   AND(     $E4 = "Life Insurance",     OR(       NOT( AND( ISNUMBER( IFERROR(VALUE($F4), "" ) ), IFERROR(VALUE($F4), -1) &gt;= 0 ) ),       NOT( AND( ISNUMBER( IFERROR(VALUE($K4), "" ) ), IFERROR(VALUE($K4), -1) &gt; 0 ) )     )   ),   AND(     $E4 &lt;&gt; "Life Insurance",     IFERROR(VALUE($K4), 0) &lt;&gt; 0   ) )</formula>
    </cfRule>
  </conditionalFormatting>
  <dataValidations count="2">
    <dataValidation type="custom" allowBlank="1" showInputMessage="1" showErrorMessage="1" errorTitle="Data Entry Error" error="Death Benefit must be &gt;=0" sqref="K4:K103" xr:uid="{E1D47F97-0DDE-4031-9DBF-5699365A0072}">
      <formula1>OR($E4&lt;&gt;"Life Insurance", $K4="Death Benefit Here",AND(ISNUMBER(K4), K4&gt;0))</formula1>
    </dataValidation>
    <dataValidation type="custom" showErrorMessage="1" errorTitle="Data Entry Error" error="Category can't be blank_x000a__x000a_Liabilities must be negative_x000a__x000a_Assets must be positive (Cash Value of LIfe nsurance may be 0)" sqref="F4:F103" xr:uid="{23596514-FD53-40EF-B52B-538F0EFCB0CB}">
      <formula1>AND(   LEN(TRIM($E4)) &gt; 0,   IF(     ISNUMBER(SEARCH("debt", LOWER(TRIM($E4)))),     $F4 &lt; 0,     IF(       UPPER(TRIM($E4)) = "LIFE INSURANCE",       $F4 &gt;= 0,       $F4 &gt; 0     )   ) )</formula1>
    </dataValidation>
  </dataValidations>
  <pageMargins left="0.7" right="0.7" top="0.75" bottom="0.75" header="0.3" footer="0.3"/>
  <pageSetup scale="50" fitToHeight="4"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D93035E2-AB5A-4451-A9E6-8BFC0A382F8F}">
          <x14:formula1>
            <xm:f>'Setup (START HERE)'!$D$14:$D$23</xm:f>
          </x14:formula1>
          <xm:sqref>G4:G103</xm:sqref>
        </x14:dataValidation>
        <x14:dataValidation type="list" allowBlank="1" showInputMessage="1" showErrorMessage="1" xr:uid="{F52551B0-66B2-4C68-9488-D5F51D4589A7}">
          <x14:formula1>
            <xm:f>'Setup (START HERE)'!$H$14:$H$35</xm:f>
          </x14:formula1>
          <xm:sqref>H4 H6:H103</xm:sqref>
        </x14:dataValidation>
        <x14:dataValidation type="list" errorStyle="warning" allowBlank="1" showInputMessage="1" showErrorMessage="1" errorTitle="Reminder" error="For Life Insurance, enter Cash Value in Column G and Death Benefit in Column M" xr:uid="{D77BEB72-AC97-4FEB-B87B-24AA0F370059}">
          <x14:formula1>
            <xm:f>'Charts Data Organized'!$Q$18:$Q$30</xm:f>
          </x14:formula1>
          <xm:sqref>E4:E6 E8:E103</xm:sqref>
        </x14:dataValidation>
        <x14:dataValidation type="list" allowBlank="1" showInputMessage="1" showErrorMessage="1" xr:uid="{0BC35ED0-635B-4010-83AA-75F4F22956F2}">
          <x14:formula1>
            <xm:f>'Setup (START HERE)'!$H$14:$H$33</xm:f>
          </x14:formula1>
          <xm:sqref>H5</xm:sqref>
        </x14:dataValidation>
        <x14:dataValidation type="list" allowBlank="1" showInputMessage="1" showErrorMessage="1" errorTitle="Reminder" error="Use dropdown to select Category" xr:uid="{7D3759A2-8C70-48BC-8846-1A0E47D167A6}">
          <x14:formula1>
            <xm:f>'Charts Data Organized'!$Q$18:$Q$30</xm:f>
          </x14:formula1>
          <xm:sqref>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F514B-CE3A-48DA-A193-C0A21C6EA125}">
  <sheetPr codeName="Sheet3">
    <pageSetUpPr fitToPage="1"/>
  </sheetPr>
  <dimension ref="A1:AB63"/>
  <sheetViews>
    <sheetView zoomScale="85" zoomScaleNormal="85" workbookViewId="0">
      <selection activeCell="Q28" sqref="Q28"/>
    </sheetView>
  </sheetViews>
  <sheetFormatPr defaultColWidth="8.83203125" defaultRowHeight="15" outlineLevelRow="1"/>
  <cols>
    <col min="1" max="1" width="8.83203125" style="8"/>
    <col min="2" max="2" width="14.1640625" style="8" customWidth="1"/>
    <col min="3" max="3" width="4.6640625" style="8" customWidth="1"/>
    <col min="4" max="4" width="24.6640625" style="8" bestFit="1" customWidth="1"/>
    <col min="5" max="5" width="22.6640625" style="8" customWidth="1"/>
    <col min="6" max="6" width="2.6640625" style="8" customWidth="1"/>
    <col min="7" max="7" width="25.83203125" style="8" customWidth="1"/>
    <col min="8" max="8" width="22.6640625" style="8" customWidth="1"/>
    <col min="9" max="9" width="2.6640625" style="8" customWidth="1"/>
    <col min="10" max="10" width="24.6640625" style="8" customWidth="1"/>
    <col min="11" max="11" width="22.6640625" style="8" customWidth="1"/>
    <col min="12" max="12" width="2.6640625" style="8" customWidth="1"/>
    <col min="13" max="13" width="34.6640625" style="8" customWidth="1"/>
    <col min="14" max="14" width="22.6640625" style="8" customWidth="1"/>
    <col min="15" max="15" width="2.6640625" style="8" customWidth="1"/>
    <col min="16" max="17" width="26.6640625" style="8" customWidth="1"/>
    <col min="18" max="18" width="19.6640625" style="8" bestFit="1" customWidth="1"/>
    <col min="19" max="19" width="14.83203125" style="8" bestFit="1" customWidth="1"/>
    <col min="20" max="20" width="22" style="8" bestFit="1" customWidth="1"/>
    <col min="21" max="27" width="8.83203125" style="8"/>
    <col min="28" max="28" width="0" style="8" hidden="1" customWidth="1"/>
    <col min="29" max="16384" width="8.83203125" style="8"/>
  </cols>
  <sheetData>
    <row r="1" spans="1:28">
      <c r="AB1" s="8" t="str">
        <f>$D$11</f>
        <v>Retirement</v>
      </c>
    </row>
    <row r="2" spans="1:28">
      <c r="AB2" s="8" t="str">
        <f>$G$11</f>
        <v>Cash</v>
      </c>
    </row>
    <row r="3" spans="1:28" ht="26.1" customHeight="1">
      <c r="D3" s="151" t="str">
        <f>CONCATENATE('Setup (START HERE)'!H6,IF('Setup (START HERE)'!H7="","",CONCATENATE(" and ",'Setup (START HERE)'!H7))," - Net Worth")</f>
        <v xml:space="preserve"> - Net Worth</v>
      </c>
      <c r="E3" s="151"/>
      <c r="F3" s="151"/>
      <c r="G3" s="151"/>
      <c r="H3" s="151"/>
      <c r="I3" s="151"/>
      <c r="J3" s="151"/>
      <c r="K3" s="151"/>
      <c r="M3" s="153"/>
      <c r="N3" s="153"/>
      <c r="AB3" s="8" t="str">
        <f>$J$11</f>
        <v>Real Estate</v>
      </c>
    </row>
    <row r="4" spans="1:28" ht="26.1" customHeight="1">
      <c r="D4" s="151"/>
      <c r="E4" s="151"/>
      <c r="F4" s="151"/>
      <c r="G4" s="151"/>
      <c r="H4" s="151"/>
      <c r="I4" s="151"/>
      <c r="J4" s="151"/>
      <c r="K4" s="151"/>
      <c r="M4" s="153"/>
      <c r="N4" s="153"/>
      <c r="AB4" s="8" t="str">
        <f>$D$27</f>
        <v>General Investment</v>
      </c>
    </row>
    <row r="5" spans="1:28" ht="26.1" customHeight="1">
      <c r="D5" s="9"/>
      <c r="E5" s="9"/>
      <c r="F5" s="9"/>
      <c r="G5" s="9"/>
      <c r="H5" s="9"/>
      <c r="I5" s="9"/>
      <c r="J5" s="9"/>
      <c r="K5" s="9"/>
      <c r="P5" s="147" t="s">
        <v>71</v>
      </c>
      <c r="Q5" s="148"/>
      <c r="AB5" s="8" t="str">
        <f>$G$27</f>
        <v>Business Ownership</v>
      </c>
    </row>
    <row r="6" spans="1:28" ht="24" customHeight="1">
      <c r="D6" s="152" t="s">
        <v>44</v>
      </c>
      <c r="E6" s="152"/>
      <c r="F6" s="72"/>
      <c r="G6" s="72"/>
      <c r="H6" s="72"/>
      <c r="I6" s="72"/>
      <c r="J6" s="152" t="s">
        <v>12</v>
      </c>
      <c r="K6" s="152"/>
      <c r="M6" s="143" t="s">
        <v>13</v>
      </c>
      <c r="N6" s="144"/>
      <c r="P6" s="149"/>
      <c r="Q6" s="150"/>
      <c r="R6" s="73"/>
      <c r="S6" s="73"/>
      <c r="T6" s="73"/>
      <c r="AB6" s="8" t="str">
        <f>$J$27</f>
        <v>Personal Items</v>
      </c>
    </row>
    <row r="7" spans="1:28" ht="24" customHeight="1">
      <c r="A7" s="136" t="s">
        <v>47</v>
      </c>
      <c r="B7" s="136"/>
      <c r="D7" s="152" cm="1">
        <f t="array" ref="D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
   "Fix Errors",SUM(J7,M7))</f>
        <v>0</v>
      </c>
      <c r="E7" s="152"/>
      <c r="F7" s="72"/>
      <c r="G7" s="140"/>
      <c r="H7" s="140"/>
      <c r="I7" s="72"/>
      <c r="J7" s="152" cm="1">
        <f t="array" ref="J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
   "Fix Errors",SUM(E11,H11,K11,E27,H27,K27,E43,H43,K43))</f>
        <v>0</v>
      </c>
      <c r="K7" s="152"/>
      <c r="M7" s="141" cm="1">
        <f t="array" ref="M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0,"Fix Errors",SUM(N11,N27,N43))</f>
        <v>0</v>
      </c>
      <c r="N7" s="142"/>
      <c r="P7" s="145" cm="1">
        <f t="array" ref="P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
   "Fix Errors",SUM('Data Entry (2nd Step)'!$K$4:$K$103))</f>
        <v>0</v>
      </c>
      <c r="Q7" s="146"/>
      <c r="AB7" s="8" t="str">
        <f>$D$43</f>
        <v>Kid's Accounts</v>
      </c>
    </row>
    <row r="8" spans="1:28" ht="6" customHeight="1">
      <c r="A8" s="74"/>
      <c r="B8" s="74"/>
      <c r="D8" s="76"/>
      <c r="E8" s="76"/>
      <c r="F8" s="72"/>
      <c r="G8" s="75"/>
      <c r="H8" s="75"/>
      <c r="I8" s="72"/>
      <c r="J8" s="76"/>
      <c r="K8" s="76"/>
      <c r="M8" s="77"/>
      <c r="N8" s="77"/>
      <c r="AB8" s="8" t="str">
        <f>$G$43</f>
        <v>Charitable Giving</v>
      </c>
    </row>
    <row r="9" spans="1:28" ht="26.1" customHeight="1">
      <c r="D9" s="78"/>
      <c r="E9" s="78"/>
      <c r="F9" s="78"/>
      <c r="G9" s="9"/>
      <c r="H9" s="9"/>
      <c r="I9" s="9"/>
      <c r="P9" s="9" t="str" cm="1">
        <f t="array" ref="P9">IF(ISERROR(_xlfn.UNIQUE(_xlfn._xlws.FILTER('Data Entry (2nd Step)'!$D$4:$D$1000,('Data Entry (2nd Step)'!$E$4:$E$1000="Life Insurance")))),
"No Assets To Report",
_xlfn.UNIQUE(_xlfn._xlws.FILTER('Data Entry (2nd Step)'!$D$4:$D$1000,('Data Entry (2nd Step)'!$E$4:$E$1000="Life Insurance"))))</f>
        <v>No Assets To Report</v>
      </c>
      <c r="Q9" s="79">
        <f>IF(P9="","",SUMIF('Data Entry (2nd Step)'!$D$4:$D$1000,P9,'Data Entry (2nd Step)'!$K$4:$K$1000))</f>
        <v>0</v>
      </c>
      <c r="AB9" s="8" t="str">
        <f>$J$43</f>
        <v>Other</v>
      </c>
    </row>
    <row r="10" spans="1:28" ht="26.1" customHeight="1">
      <c r="A10" s="80"/>
      <c r="D10" s="140" t="str">
        <f>IF(D11="","",
 IF(COUNTIF($AB$1:$AB$12,D11)&gt;1,"Cannot Select Category Twice",
  IF(ISNUMBER(SEARCH("Debt",D11)),"Must be an Asset Category",
   IF(VLOOKUP(D11,'Setup (START HERE)'!$K$14:$L$25,2,FALSE)="Y",
      IF(D11="Other",IF(Life_Insurance_Included="N","Cash Value Not Included in Net Worth",""),""),
      IF(D11="Other",IF(Life_Insurance_Included="N","Not Included in Net Worth","CV of Insurance Included, Other Assets Not"),"Not Included in Net Worth")))))</f>
        <v/>
      </c>
      <c r="E10" s="140"/>
      <c r="F10" s="9"/>
      <c r="G10" s="140" t="str">
        <f>IF(G11="","",
 IF(COUNTIF($AB$1:$AB$12,G11)&gt;1,"Cannot Select Category Twice",
  IF(ISNUMBER(SEARCH("Debt",G11)),"Must be an Asset Category",
   IF(VLOOKUP(G11,'Setup (START HERE)'!$K$14:$L$25,2,FALSE)="Y",
      IF(G11="Other",IF(Life_Insurance_Included="N","Cash Value Not Included in Net Worth",""),""),
      IF(G11="Other",IF(Life_Insurance_Included="N","Not Included in Net Worth","CV of Insurance Included, Other Assets Not"),"Not Included in Net Worth")))))</f>
        <v/>
      </c>
      <c r="H10" s="140"/>
      <c r="I10" s="9"/>
      <c r="J10" s="140" t="str">
        <f>IF(J11="","",
 IF(COUNTIF($AB$1:$AB$12,J11)&gt;1,"Cannot Select Category Twice",
  IF(ISNUMBER(SEARCH("Debt",J11)),"Must be an Asset Category",
   IF(VLOOKUP(J11,'Setup (START HERE)'!$K$14:$L$25,2,FALSE)="Y",
      IF(J11="Other",IF(Life_Insurance_Included="N","Cash Value Not Included in Net Worth",""),""),
      IF(J11="Other",IF(Life_Insurance_Included="N","Not Included in Net Worth","CV of Insurance Included, Other Assets Not"),"Not Included in Net Worth")))))</f>
        <v/>
      </c>
      <c r="K10" s="140"/>
      <c r="M10" s="140" t="str">
        <f>IF(M11="","",
 IF(COUNTIF($AB$1:$AB$12,M11)&gt;1,"Cannot Select Category Twice",
  IF(NOT(ISNUMBER(SEARCH("Debt",M11))),"Must be a Liability Category",
   IF(VLOOKUP(M11,'Setup (START HERE)'!$K$14:$L$25,2,FALSE)="Y",
      IF(M11="Other",IF(Life_Insurance_Included="N","Cash Value Not Included in Net Worth",""),""),
      IF(M11="Other",IF(Life_Insurance_Included="N","Not Included in Net Worth","CV of Insurance Included, Other Assets Not"),"Not Included in Net Worth")))))</f>
        <v/>
      </c>
      <c r="N10" s="140"/>
      <c r="P10" s="9"/>
      <c r="Q10" s="79" t="str">
        <f>IF(P10="","",SUMIF('Data Entry (2nd Step)'!$D$4:$D$1000,P10,'Data Entry (2nd Step)'!$K$4:$K$1000))</f>
        <v/>
      </c>
      <c r="AB10" s="8" t="str">
        <f>$M$11</f>
        <v>Debt - Mortgages</v>
      </c>
    </row>
    <row r="11" spans="1:28" ht="18">
      <c r="A11" s="80"/>
      <c r="B11" s="80"/>
      <c r="D11" s="70" t="s">
        <v>3</v>
      </c>
      <c r="E11" s="81">
        <f>IF(D11="Other",Value_Of_Other_Assets,IF(VLOOKUP(D11,'Setup (START HERE)'!$K$14:$L$35,2,FALSE)="Y",SUM(E12:E25),0))</f>
        <v>0</v>
      </c>
      <c r="F11" s="82"/>
      <c r="G11" s="70" t="s">
        <v>27</v>
      </c>
      <c r="H11" s="81">
        <f>IF(G11="Other",Value_Of_Other_Assets,IF(VLOOKUP(G11,'Setup (START HERE)'!$K$14:$L$35,2,FALSE)="Y",SUM(H12:H25),0))</f>
        <v>0</v>
      </c>
      <c r="I11" s="82"/>
      <c r="J11" s="70" t="s">
        <v>7</v>
      </c>
      <c r="K11" s="81">
        <f>IF(J11="Other",Value_Of_Other_Assets,IF(VLOOKUP(J11,'Setup (START HERE)'!$K$14:$L$35,2,FALSE)="Y",SUM(K12:K25),0))</f>
        <v>0</v>
      </c>
      <c r="L11" s="83"/>
      <c r="M11" s="71" t="s">
        <v>24</v>
      </c>
      <c r="N11" s="84">
        <f>IF(M11="Other",Value_Of_Other_Assets,IF(VLOOKUP(M11,'Setup (START HERE)'!$K$14:$L$35,2,FALSE)="Y",SUM(N12:N25),0))</f>
        <v>0</v>
      </c>
      <c r="P11" s="9"/>
      <c r="Q11" s="79" t="str">
        <f>IF(P11="","",SUMIF('Data Entry (2nd Step)'!$D$4:$D$1000,P11,'Data Entry (2nd Step)'!$K$4:$K$1000))</f>
        <v/>
      </c>
      <c r="AB11" s="8" t="str">
        <f>$M$27</f>
        <v>Debt - General</v>
      </c>
    </row>
    <row r="12" spans="1:28">
      <c r="A12" s="80"/>
      <c r="B12" s="80"/>
      <c r="D12" s="9" t="str" cm="1">
        <f t="array" ref="D12">IF(D11="","",
IF(ISERROR(_xlfn.UNIQUE(_xlfn._xlws.FILTER('Data Entry (2nd Step)'!$D$4:$D$1000,('Data Entry (2nd Step)'!$AB$4:$AB$1000=D11)))),
"No Assets To Report",
_xlfn.UNIQUE(_xlfn._xlws.FILTER('Data Entry (2nd Step)'!$D$4:$D$1000,('Data Entry (2nd Step)'!$AB$4:$AB$1000=D11)))))</f>
        <v>No Assets To Report</v>
      </c>
      <c r="E12" s="79">
        <f>IF(D12="","",SUMIFS('Data Entry (2nd Step)'!$F$4:$F$1000,'Data Entry (2nd Step)'!$F$4:$F$1000,"&gt;0",'Data Entry (2nd Step)'!$D$4:$D$1000,D12))</f>
        <v>0</v>
      </c>
      <c r="F12" s="9"/>
      <c r="G12" s="9" t="str" cm="1">
        <f t="array" ref="G12">IF(G11="","",
IF(ISERROR(_xlfn.UNIQUE(_xlfn._xlws.FILTER('Data Entry (2nd Step)'!$D$4:$D$1000,('Data Entry (2nd Step)'!$AB$4:$AB$1000=G11)))),
"No Assets To Report",
_xlfn.UNIQUE(_xlfn._xlws.FILTER('Data Entry (2nd Step)'!$D$4:$D$1000,('Data Entry (2nd Step)'!$AB$4:$AB$1000=G11)))))</f>
        <v>No Assets To Report</v>
      </c>
      <c r="H12" s="79">
        <f>IF(G12="","",SUMIFS('Data Entry (2nd Step)'!$F$4:$F$1000,'Data Entry (2nd Step)'!$F$4:$F$1000,"&gt;0",'Data Entry (2nd Step)'!$D$4:$D$1000,G12))</f>
        <v>0</v>
      </c>
      <c r="I12" s="9"/>
      <c r="J12" s="9" t="str" cm="1">
        <f t="array" ref="J12">IF(J11="","",
IF(ISERROR(_xlfn.UNIQUE(_xlfn._xlws.FILTER('Data Entry (2nd Step)'!$D$4:$D$1000,('Data Entry (2nd Step)'!$AB$4:$AB$1000=J11)))),
"No Assets To Report",
_xlfn.UNIQUE(_xlfn._xlws.FILTER('Data Entry (2nd Step)'!$D$4:$D$1000,('Data Entry (2nd Step)'!$AB$4:$AB$1000=J11)))))</f>
        <v>No Assets To Report</v>
      </c>
      <c r="K12" s="79">
        <f>IF(J12="","",SUMIFS('Data Entry (2nd Step)'!$F$4:$F$1000,'Data Entry (2nd Step)'!$F$4:$F$1000,"&gt;0",'Data Entry (2nd Step)'!$D$4:$D$1000,J12))</f>
        <v>0</v>
      </c>
      <c r="M12" s="85" t="str" cm="1">
        <f t="array" ref="M12">IF(M11="","",
IF(ISERROR(_xlfn.UNIQUE(_xlfn._xlws.FILTER('Data Entry (2nd Step)'!$D$4:$D$1000,('Data Entry (2nd Step)'!$AB$4:$AB$1000=M11)))),
"No Debt To Report",
_xlfn.UNIQUE(_xlfn._xlws.FILTER('Data Entry (2nd Step)'!$D$4:$D$1000,('Data Entry (2nd Step)'!$AB$4:$AB$1000=M11)))))</f>
        <v>No Debt To Report</v>
      </c>
      <c r="N12" s="86">
        <f>IF(M12="","",SUMIFS('Data Entry (2nd Step)'!$F$4:$F$1000,'Data Entry (2nd Step)'!$F$4:$F$1000,"&lt;0",'Data Entry (2nd Step)'!$D$4:$D$1000,M12))</f>
        <v>0</v>
      </c>
      <c r="P12" s="9"/>
      <c r="Q12" s="79" t="str">
        <f>IF(P12="","",SUMIF('Data Entry (2nd Step)'!$D$4:$D$1000,P12,'Data Entry (2nd Step)'!$K$4:$K$1000))</f>
        <v/>
      </c>
      <c r="AB12" s="8" t="str">
        <f>$M$43</f>
        <v>Debt - High Interest (&gt;10%)</v>
      </c>
    </row>
    <row r="13" spans="1:28">
      <c r="A13" s="80"/>
      <c r="B13" s="80"/>
      <c r="D13" s="9"/>
      <c r="E13" s="79" t="str">
        <f>IF(D13="","",SUMIFS('Data Entry (2nd Step)'!$F$4:$F$1000,'Data Entry (2nd Step)'!$F$4:$F$1000,"&gt;0",'Data Entry (2nd Step)'!$D$4:$D$1000,D13))</f>
        <v/>
      </c>
      <c r="F13" s="9"/>
      <c r="G13" s="9"/>
      <c r="H13" s="79" t="str">
        <f>IF(G13="","",SUMIFS('Data Entry (2nd Step)'!$F$4:$F$1000,'Data Entry (2nd Step)'!$F$4:$F$1000,"&gt;0",'Data Entry (2nd Step)'!$D$4:$D$1000,G13))</f>
        <v/>
      </c>
      <c r="I13" s="9"/>
      <c r="J13" s="9"/>
      <c r="K13" s="79" t="str">
        <f>IF(J13="","",SUMIFS('Data Entry (2nd Step)'!$F$4:$F$1000,'Data Entry (2nd Step)'!$F$4:$F$1000,"&gt;0",'Data Entry (2nd Step)'!$D$4:$D$1000,J13))</f>
        <v/>
      </c>
      <c r="M13" s="87"/>
      <c r="N13" s="86" t="str">
        <f>IF(M13="","",SUMIFS('Data Entry (2nd Step)'!$F$4:$F$1000,'Data Entry (2nd Step)'!$F$4:$F$1000,"&lt;0",'Data Entry (2nd Step)'!$D$4:$D$1000,M13))</f>
        <v/>
      </c>
      <c r="P13" s="9"/>
      <c r="Q13" s="79" t="str">
        <f>IF(P13="","",SUMIF('Data Entry (2nd Step)'!$D$4:$D$1000,P13,'Data Entry (2nd Step)'!$K$4:$K$1000))</f>
        <v/>
      </c>
    </row>
    <row r="14" spans="1:28">
      <c r="A14" s="80"/>
      <c r="B14" s="80"/>
      <c r="D14" s="9"/>
      <c r="E14" s="79" t="str">
        <f>IF(D14="","",SUMIFS('Data Entry (2nd Step)'!$F$4:$F$1000,'Data Entry (2nd Step)'!$F$4:$F$1000,"&gt;0",'Data Entry (2nd Step)'!$D$4:$D$1000,D14))</f>
        <v/>
      </c>
      <c r="F14" s="9"/>
      <c r="G14" s="9"/>
      <c r="H14" s="79" t="str">
        <f>IF(G14="","",SUMIFS('Data Entry (2nd Step)'!$F$4:$F$1000,'Data Entry (2nd Step)'!$F$4:$F$1000,"&gt;0",'Data Entry (2nd Step)'!$D$4:$D$1000,G14))</f>
        <v/>
      </c>
      <c r="I14" s="9"/>
      <c r="J14" s="9"/>
      <c r="K14" s="79" t="str">
        <f>IF(J14="","",SUMIFS('Data Entry (2nd Step)'!$F$4:$F$1000,'Data Entry (2nd Step)'!$F$4:$F$1000,"&gt;0",'Data Entry (2nd Step)'!$D$4:$D$1000,J14))</f>
        <v/>
      </c>
      <c r="M14" s="87"/>
      <c r="N14" s="86" t="str">
        <f>IF(M14="","",SUMIFS('Data Entry (2nd Step)'!$F$4:$F$1000,'Data Entry (2nd Step)'!$F$4:$F$1000,"&lt;0",'Data Entry (2nd Step)'!$D$4:$D$1000,M14))</f>
        <v/>
      </c>
      <c r="P14" s="9"/>
      <c r="Q14" s="79" t="str">
        <f>IF(P14="","",SUMIF('Data Entry (2nd Step)'!$D$4:$D$1000,P14,'Data Entry (2nd Step)'!$K$4:$K$1000))</f>
        <v/>
      </c>
    </row>
    <row r="15" spans="1:28">
      <c r="A15" s="80"/>
      <c r="B15" s="80"/>
      <c r="D15" s="9"/>
      <c r="E15" s="79" t="str">
        <f>IF(D15="","",SUMIFS('Data Entry (2nd Step)'!$F$4:$F$1000,'Data Entry (2nd Step)'!$F$4:$F$1000,"&gt;0",'Data Entry (2nd Step)'!$D$4:$D$1000,D15))</f>
        <v/>
      </c>
      <c r="F15" s="9"/>
      <c r="G15" s="9"/>
      <c r="H15" s="79" t="str">
        <f>IF(G15="","",SUMIFS('Data Entry (2nd Step)'!$F$4:$F$1000,'Data Entry (2nd Step)'!$F$4:$F$1000,"&gt;0",'Data Entry (2nd Step)'!$D$4:$D$1000,G15))</f>
        <v/>
      </c>
      <c r="I15" s="9"/>
      <c r="J15" s="9"/>
      <c r="K15" s="79" t="str">
        <f>IF(J15="","",SUMIFS('Data Entry (2nd Step)'!$F$4:$F$1000,'Data Entry (2nd Step)'!$F$4:$F$1000,"&gt;0",'Data Entry (2nd Step)'!$D$4:$D$1000,J15))</f>
        <v/>
      </c>
      <c r="M15" s="87"/>
      <c r="N15" s="86" t="str">
        <f>IF(M15="","",SUMIFS('Data Entry (2nd Step)'!$F$4:$F$1000,'Data Entry (2nd Step)'!$F$4:$F$1000,"&lt;0",'Data Entry (2nd Step)'!$D$4:$D$1000,M15))</f>
        <v/>
      </c>
      <c r="P15" s="9"/>
      <c r="Q15" s="79" t="str">
        <f>IF(P15="","",SUMIF('Data Entry (2nd Step)'!$D$4:$D$1000,P15,'Data Entry (2nd Step)'!$K$4:$K$1000))</f>
        <v/>
      </c>
    </row>
    <row r="16" spans="1:28">
      <c r="A16" s="80"/>
      <c r="B16" s="80"/>
      <c r="D16" s="9"/>
      <c r="E16" s="79" t="str">
        <f>IF(D16="","",SUMIFS('Data Entry (2nd Step)'!$F$4:$F$1000,'Data Entry (2nd Step)'!$F$4:$F$1000,"&gt;0",'Data Entry (2nd Step)'!$D$4:$D$1000,D16))</f>
        <v/>
      </c>
      <c r="F16" s="9"/>
      <c r="G16" s="9"/>
      <c r="H16" s="79" t="str">
        <f>IF(G16="","",SUMIFS('Data Entry (2nd Step)'!$F$4:$F$1000,'Data Entry (2nd Step)'!$F$4:$F$1000,"&gt;0",'Data Entry (2nd Step)'!$D$4:$D$1000,G16))</f>
        <v/>
      </c>
      <c r="I16" s="9"/>
      <c r="J16" s="9"/>
      <c r="K16" s="79" t="str">
        <f>IF(J16="","",SUMIFS('Data Entry (2nd Step)'!$F$4:$F$1000,'Data Entry (2nd Step)'!$F$4:$F$1000,"&gt;0",'Data Entry (2nd Step)'!$D$4:$D$1000,J16))</f>
        <v/>
      </c>
      <c r="M16" s="87"/>
      <c r="N16" s="86" t="str">
        <f>IF(M16="","",SUMIFS('Data Entry (2nd Step)'!$F$4:$F$1000,'Data Entry (2nd Step)'!$F$4:$F$1000,"&lt;0",'Data Entry (2nd Step)'!$D$4:$D$1000,M16))</f>
        <v/>
      </c>
      <c r="P16" s="9"/>
      <c r="Q16" s="79" t="str">
        <f>IF(P16="","",SUMIF('Data Entry (2nd Step)'!$D$4:$D$1000,P16,'Data Entry (2nd Step)'!$K$4:$K$1000))</f>
        <v/>
      </c>
    </row>
    <row r="17" spans="1:20" ht="15" customHeight="1">
      <c r="A17" s="80"/>
      <c r="B17" s="80"/>
      <c r="D17" s="9"/>
      <c r="E17" s="79" t="str">
        <f>IF(D17="","",SUMIFS('Data Entry (2nd Step)'!$F$4:$F$1000,'Data Entry (2nd Step)'!$F$4:$F$1000,"&gt;0",'Data Entry (2nd Step)'!$D$4:$D$1000,D17))</f>
        <v/>
      </c>
      <c r="F17" s="9"/>
      <c r="G17" s="9"/>
      <c r="H17" s="79" t="str">
        <f>IF(G17="","",SUMIFS('Data Entry (2nd Step)'!$F$4:$F$1000,'Data Entry (2nd Step)'!$F$4:$F$1000,"&gt;0",'Data Entry (2nd Step)'!$D$4:$D$1000,G17))</f>
        <v/>
      </c>
      <c r="I17" s="9"/>
      <c r="J17" s="9"/>
      <c r="K17" s="79" t="str">
        <f>IF(J17="","",SUMIFS('Data Entry (2nd Step)'!$F$4:$F$1000,'Data Entry (2nd Step)'!$F$4:$F$1000,"&gt;0",'Data Entry (2nd Step)'!$D$4:$D$1000,J17))</f>
        <v/>
      </c>
      <c r="M17" s="87"/>
      <c r="N17" s="86" t="str">
        <f>IF(M17="","",SUMIFS('Data Entry (2nd Step)'!$F$4:$F$1000,'Data Entry (2nd Step)'!$F$4:$F$1000,"&lt;0",'Data Entry (2nd Step)'!$D$4:$D$1000,M17))</f>
        <v/>
      </c>
      <c r="Q17" s="79" t="str">
        <f>IF(P17="","",SUMIF('Data Entry (2nd Step)'!$D$4:$D$1000,P26,'Data Entry (2nd Step)'!$K$4:$K$1000))</f>
        <v/>
      </c>
    </row>
    <row r="18" spans="1:20" ht="15" customHeight="1">
      <c r="A18" s="80"/>
      <c r="B18" s="80"/>
      <c r="D18" s="9"/>
      <c r="E18" s="79" t="str">
        <f>IF(D18="","",SUMIFS('Data Entry (2nd Step)'!$F$4:$F$1000,'Data Entry (2nd Step)'!$F$4:$F$1000,"&gt;0",'Data Entry (2nd Step)'!$D$4:$D$1000,D18))</f>
        <v/>
      </c>
      <c r="F18" s="9"/>
      <c r="G18" s="9"/>
      <c r="H18" s="79" t="str">
        <f>IF(G18="","",SUMIFS('Data Entry (2nd Step)'!$F$4:$F$1000,'Data Entry (2nd Step)'!$F$4:$F$1000,"&gt;0",'Data Entry (2nd Step)'!$D$4:$D$1000,G18))</f>
        <v/>
      </c>
      <c r="I18" s="9"/>
      <c r="J18" s="9"/>
      <c r="K18" s="79" t="str">
        <f>IF(J18="","",SUMIFS('Data Entry (2nd Step)'!$F$4:$F$1000,'Data Entry (2nd Step)'!$F$4:$F$1000,"&gt;0",'Data Entry (2nd Step)'!$D$4:$D$1000,J18))</f>
        <v/>
      </c>
      <c r="M18" s="87"/>
      <c r="N18" s="86" t="str">
        <f>IF(M18="","",SUMIFS('Data Entry (2nd Step)'!$F$4:$F$1000,'Data Entry (2nd Step)'!$F$4:$F$1000,"&lt;0",'Data Entry (2nd Step)'!$D$4:$D$1000,M18))</f>
        <v/>
      </c>
    </row>
    <row r="19" spans="1:20" ht="15" hidden="1" customHeight="1" outlineLevel="1">
      <c r="A19" s="80"/>
      <c r="B19" s="80"/>
      <c r="D19" s="9"/>
      <c r="E19" s="79" t="str">
        <f>IF(D19="","",SUMIFS('Data Entry (2nd Step)'!$F$4:$F$1000,'Data Entry (2nd Step)'!$F$4:$F$1000,"&gt;0",'Data Entry (2nd Step)'!$D$4:$D$1000,D19))</f>
        <v/>
      </c>
      <c r="F19" s="9"/>
      <c r="G19" s="9"/>
      <c r="H19" s="79" t="str">
        <f>IF(G19="","",SUMIFS('Data Entry (2nd Step)'!$F$4:$F$1000,'Data Entry (2nd Step)'!$F$4:$F$1000,"&gt;0",'Data Entry (2nd Step)'!$D$4:$D$1000,G19))</f>
        <v/>
      </c>
      <c r="I19" s="9"/>
      <c r="J19" s="9"/>
      <c r="K19" s="79" t="str">
        <f>IF(J19="","",SUMIFS('Data Entry (2nd Step)'!$F$4:$F$1000,'Data Entry (2nd Step)'!$F$4:$F$1000,"&gt;0",'Data Entry (2nd Step)'!$D$4:$D$1000,J19))</f>
        <v/>
      </c>
      <c r="M19" s="87"/>
      <c r="N19" s="86" t="str">
        <f>IF(M19="","",SUMIFS('Data Entry (2nd Step)'!$F$4:$F$1000,'Data Entry (2nd Step)'!$F$4:$F$1000,"&lt;0",'Data Entry (2nd Step)'!$D$4:$D$1000,M19))</f>
        <v/>
      </c>
      <c r="P19" s="98"/>
      <c r="Q19" s="98"/>
    </row>
    <row r="20" spans="1:20" ht="15" hidden="1" customHeight="1" outlineLevel="1">
      <c r="A20" s="80"/>
      <c r="B20" s="80"/>
      <c r="D20" s="9"/>
      <c r="E20" s="79" t="str">
        <f>IF(D20="","",SUMIFS('Data Entry (2nd Step)'!$F$4:$F$1000,'Data Entry (2nd Step)'!$F$4:$F$1000,"&gt;0",'Data Entry (2nd Step)'!$D$4:$D$1000,D20))</f>
        <v/>
      </c>
      <c r="F20" s="9"/>
      <c r="G20" s="9"/>
      <c r="H20" s="79" t="str">
        <f>IF(G20="","",SUMIFS('Data Entry (2nd Step)'!$F$4:$F$1000,'Data Entry (2nd Step)'!$F$4:$F$1000,"&gt;0",'Data Entry (2nd Step)'!$D$4:$D$1000,G20))</f>
        <v/>
      </c>
      <c r="I20" s="9"/>
      <c r="J20" s="9"/>
      <c r="K20" s="79" t="str">
        <f>IF(J20="","",SUMIFS('Data Entry (2nd Step)'!$F$4:$F$1000,'Data Entry (2nd Step)'!$F$4:$F$1000,"&gt;0",'Data Entry (2nd Step)'!$D$4:$D$1000,J20))</f>
        <v/>
      </c>
      <c r="N20" s="86" t="str">
        <f>IF(M20="","",SUMIFS('Data Entry (2nd Step)'!$F$4:$F$1000,'Data Entry (2nd Step)'!$F$4:$F$1000,"&lt;0",'Data Entry (2nd Step)'!$D$4:$D$1000,M20))</f>
        <v/>
      </c>
      <c r="P20" s="98"/>
      <c r="Q20" s="98"/>
    </row>
    <row r="21" spans="1:20" ht="15" hidden="1" customHeight="1" outlineLevel="1">
      <c r="A21" s="80"/>
      <c r="B21" s="80"/>
      <c r="D21" s="9"/>
      <c r="E21" s="79" t="str">
        <f>IF(D21="","",SUMIFS('Data Entry (2nd Step)'!$F$4:$F$1000,'Data Entry (2nd Step)'!$F$4:$F$1000,"&gt;0",'Data Entry (2nd Step)'!$D$4:$D$1000,D21))</f>
        <v/>
      </c>
      <c r="F21" s="9"/>
      <c r="G21" s="9"/>
      <c r="H21" s="79" t="str">
        <f>IF(G21="","",SUMIFS('Data Entry (2nd Step)'!$F$4:$F$1000,'Data Entry (2nd Step)'!$F$4:$F$1000,"&gt;0",'Data Entry (2nd Step)'!$D$4:$D$1000,G21))</f>
        <v/>
      </c>
      <c r="I21" s="9"/>
      <c r="J21" s="9"/>
      <c r="K21" s="79" t="str">
        <f>IF(J21="","",SUMIFS('Data Entry (2nd Step)'!$F$4:$F$1000,'Data Entry (2nd Step)'!$F$4:$F$1000,"&gt;0",'Data Entry (2nd Step)'!$D$4:$D$1000,J21))</f>
        <v/>
      </c>
      <c r="N21" s="86" t="str">
        <f>IF(M21="","",SUMIFS('Data Entry (2nd Step)'!$F$4:$F$1000,'Data Entry (2nd Step)'!$F$4:$F$1000,"&lt;0",'Data Entry (2nd Step)'!$D$4:$D$1000,M21))</f>
        <v/>
      </c>
      <c r="P21" s="98"/>
      <c r="Q21" s="98"/>
    </row>
    <row r="22" spans="1:20" ht="15" hidden="1" customHeight="1" outlineLevel="1">
      <c r="A22" s="80"/>
      <c r="B22" s="80"/>
      <c r="D22" s="9"/>
      <c r="E22" s="79" t="str">
        <f>IF(D22="","",SUMIFS('Data Entry (2nd Step)'!$F$4:$F$1000,'Data Entry (2nd Step)'!$F$4:$F$1000,"&gt;0",'Data Entry (2nd Step)'!$D$4:$D$1000,D22))</f>
        <v/>
      </c>
      <c r="F22" s="9"/>
      <c r="G22" s="9"/>
      <c r="H22" s="79" t="str">
        <f>IF(G22="","",SUMIFS('Data Entry (2nd Step)'!$F$4:$F$1000,'Data Entry (2nd Step)'!$F$4:$F$1000,"&gt;0",'Data Entry (2nd Step)'!$D$4:$D$1000,G22))</f>
        <v/>
      </c>
      <c r="I22" s="9"/>
      <c r="J22" s="9"/>
      <c r="K22" s="79" t="str">
        <f>IF(J22="","",SUMIFS('Data Entry (2nd Step)'!$F$4:$F$1000,'Data Entry (2nd Step)'!$F$4:$F$1000,"&gt;0",'Data Entry (2nd Step)'!$D$4:$D$1000,J22))</f>
        <v/>
      </c>
      <c r="N22" s="86" t="str">
        <f>IF(M22="","",SUMIFS('Data Entry (2nd Step)'!$F$4:$F$1000,'Data Entry (2nd Step)'!$F$4:$F$1000,"&lt;0",'Data Entry (2nd Step)'!$D$4:$D$1000,M22))</f>
        <v/>
      </c>
      <c r="P22" s="98"/>
      <c r="Q22" s="98"/>
    </row>
    <row r="23" spans="1:20" ht="15" hidden="1" customHeight="1" outlineLevel="1">
      <c r="A23" s="80"/>
      <c r="B23" s="80"/>
      <c r="D23" s="9"/>
      <c r="E23" s="79" t="str">
        <f>IF(D23="","",SUMIFS('Data Entry (2nd Step)'!$F$4:$F$1000,'Data Entry (2nd Step)'!$F$4:$F$1000,"&gt;0",'Data Entry (2nd Step)'!$D$4:$D$1000,D23))</f>
        <v/>
      </c>
      <c r="F23" s="9"/>
      <c r="G23" s="9"/>
      <c r="H23" s="79" t="str">
        <f>IF(G23="","",SUMIFS('Data Entry (2nd Step)'!$F$4:$F$1000,'Data Entry (2nd Step)'!$F$4:$F$1000,"&gt;0",'Data Entry (2nd Step)'!$D$4:$D$1000,G23))</f>
        <v/>
      </c>
      <c r="I23" s="9"/>
      <c r="J23" s="9"/>
      <c r="K23" s="79" t="str">
        <f>IF(J23="","",SUMIFS('Data Entry (2nd Step)'!$F$4:$F$1000,'Data Entry (2nd Step)'!$F$4:$F$1000,"&gt;0",'Data Entry (2nd Step)'!$D$4:$D$1000,J23))</f>
        <v/>
      </c>
      <c r="N23" s="86" t="str">
        <f>IF(M23="","",SUMIFS('Data Entry (2nd Step)'!$F$4:$F$1000,'Data Entry (2nd Step)'!$F$4:$F$1000,"&lt;0",'Data Entry (2nd Step)'!$D$4:$D$1000,M23))</f>
        <v/>
      </c>
      <c r="P23" s="98"/>
      <c r="Q23" s="98"/>
    </row>
    <row r="24" spans="1:20" ht="15" hidden="1" customHeight="1" outlineLevel="1">
      <c r="A24" s="80"/>
      <c r="B24" s="80"/>
      <c r="D24" s="9"/>
      <c r="E24" s="79" t="str">
        <f>IF(D24="","",SUMIFS('Data Entry (2nd Step)'!$F$4:$F$1000,'Data Entry (2nd Step)'!$F$4:$F$1000,"&gt;0",'Data Entry (2nd Step)'!$D$4:$D$1000,D24))</f>
        <v/>
      </c>
      <c r="F24" s="9"/>
      <c r="G24" s="9"/>
      <c r="H24" s="79" t="str">
        <f>IF(G24="","",SUMIFS('Data Entry (2nd Step)'!$F$4:$F$1000,'Data Entry (2nd Step)'!$F$4:$F$1000,"&gt;0",'Data Entry (2nd Step)'!$D$4:$D$1000,G24))</f>
        <v/>
      </c>
      <c r="I24" s="9"/>
      <c r="J24" s="9"/>
      <c r="K24" s="79" t="str">
        <f>IF(J24="","",SUMIFS('Data Entry (2nd Step)'!$F$4:$F$1000,'Data Entry (2nd Step)'!$F$4:$F$1000,"&gt;0",'Data Entry (2nd Step)'!$D$4:$D$1000,J24))</f>
        <v/>
      </c>
      <c r="N24" s="86" t="str">
        <f>IF(M24="","",SUMIFS('Data Entry (2nd Step)'!$F$4:$F$1000,'Data Entry (2nd Step)'!$F$4:$F$1000,"&lt;0",'Data Entry (2nd Step)'!$D$4:$D$1000,M24))</f>
        <v/>
      </c>
      <c r="P24" s="98"/>
      <c r="Q24" s="98"/>
    </row>
    <row r="25" spans="1:20" ht="15" hidden="1" customHeight="1" outlineLevel="1">
      <c r="A25" s="80"/>
      <c r="B25" s="80"/>
      <c r="D25" s="9"/>
      <c r="E25" s="79" t="str">
        <f>IF(D25="","",SUMIFS('Data Entry (2nd Step)'!$F$4:$F$1000,'Data Entry (2nd Step)'!$F$4:$F$1000,"&gt;0",'Data Entry (2nd Step)'!$D$4:$D$1000,D25))</f>
        <v/>
      </c>
      <c r="F25" s="9"/>
      <c r="G25" s="9"/>
      <c r="H25" s="79" t="str">
        <f>IF(G25="","",SUMIFS('Data Entry (2nd Step)'!$F$4:$F$1000,'Data Entry (2nd Step)'!$F$4:$F$1000,"&gt;0",'Data Entry (2nd Step)'!$D$4:$D$1000,G25))</f>
        <v/>
      </c>
      <c r="I25" s="9"/>
      <c r="J25" s="9"/>
      <c r="K25" s="79" t="str">
        <f>IF(J25="","",SUMIFS('Data Entry (2nd Step)'!$F$4:$F$1000,'Data Entry (2nd Step)'!$F$4:$F$1000,"&gt;0",'Data Entry (2nd Step)'!$D$4:$D$1000,J25))</f>
        <v/>
      </c>
      <c r="N25" s="86" t="str">
        <f>IF(M25="","",SUMIFS('Data Entry (2nd Step)'!$F$4:$F$1000,'Data Entry (2nd Step)'!$F$4:$F$1000,"&lt;0",'Data Entry (2nd Step)'!$D$4:$D$1000,M25))</f>
        <v/>
      </c>
      <c r="P25" s="98"/>
      <c r="Q25" s="98"/>
    </row>
    <row r="26" spans="1:20" ht="15" customHeight="1" collapsed="1">
      <c r="A26" s="138" t="s">
        <v>45</v>
      </c>
      <c r="B26" s="138"/>
      <c r="D26" s="139" t="str">
        <f>IF(D27="","",
 IF(COUNTIF($AB$1:$AB$12,D27)&gt;1,"Cannot Select Category Twice",
  IF(ISNUMBER(SEARCH("Debt",D27)),"Must be an Asset Category",
   IF(VLOOKUP(D27,'Setup (START HERE)'!$K$14:$L$25,2,FALSE)="Y",
      IF(D27="Other",IF(Life_Insurance_Included="N","Cash Value Not Included in Net Worth",""),""),
      IF(D27="Other",IF(Life_Insurance_Included="N","Not Included in Net Worth","CV of Insurance Included, Other Assets Not"),"Not Included in Net Worth")))))</f>
        <v/>
      </c>
      <c r="E26" s="139"/>
      <c r="F26" s="9"/>
      <c r="G26" s="139" t="str">
        <f>IF(G27="","",
 IF(COUNTIF($AB$1:$AB$12,G27)&gt;1,"Cannot Select Category Twice",
  IF(ISNUMBER(SEARCH("Debt",G27)),"Must be an Asset Category",
   IF(VLOOKUP(G27,'Setup (START HERE)'!$K$14:$L$25,2,FALSE)="Y",
      IF(G27="Other",IF(Life_Insurance_Included="N","Cash Value Not Included in Net Worth",""),""),
      IF(G27="Other",IF(Life_Insurance_Included="N","Not Included in Net Worth","CV of Insurance Included, Other Assets Not"),"Not Included in Net Worth")))))</f>
        <v/>
      </c>
      <c r="H26" s="139"/>
      <c r="I26" s="9"/>
      <c r="J26" s="139" t="str">
        <f>IF(J27="","",
 IF(COUNTIF($AB$1:$AB$12,J27)&gt;1,"Cannot Select Category Twice",
  IF(ISNUMBER(SEARCH("Debt",J27)),"Must be an Asset Category",
   IF(VLOOKUP(J27,'Setup (START HERE)'!$K$14:$L$25,2,FALSE)="Y",
      IF(J27="Other",IF(Life_Insurance_Included="N","Cash Value Not Included in Net Worth",""),""),
      IF(J27="Other",IF(Life_Insurance_Included="N","Not Included in Net Worth","CV of Insurance Included, Other Assets Not"),"Not Included in Net Worth")))))</f>
        <v/>
      </c>
      <c r="K26" s="139"/>
      <c r="M26" s="139" t="str">
        <f>IF(M27="","",
 IF(COUNTIF($AB$1:$AB$12,M27)&gt;1,"Cannot Select Category Twice",
  IF(NOT(ISNUMBER(SEARCH("Debt",M27))),"Must be a Liability Category",
   IF(VLOOKUP(M27,'Setup (START HERE)'!$K$14:$L$25,2,FALSE)="Y",
      IF(M27="Other",IF(Life_Insurance_Included="N","Cash Value Not Included in Net Worth",""),""),
      IF(M27="Other",IF(Life_Insurance_Included="N","Not Included in Net Worth","CV of Insurance Included, Other Assets Not"),"Not Included in Net Worth")))))</f>
        <v/>
      </c>
      <c r="N26" s="139"/>
      <c r="P26" s="154" t="s">
        <v>97</v>
      </c>
      <c r="Q26" s="154" t="s">
        <v>96</v>
      </c>
    </row>
    <row r="27" spans="1:20" ht="15" customHeight="1">
      <c r="A27" s="138"/>
      <c r="B27" s="138"/>
      <c r="D27" s="70" t="s">
        <v>8</v>
      </c>
      <c r="E27" s="81">
        <f>IF(D27="Other",Value_Of_Other_Assets,IF(VLOOKUP(D27,'Setup (START HERE)'!$K$14:$L$35,2,FALSE)="Y",SUM(E28:E41),0))</f>
        <v>0</v>
      </c>
      <c r="F27" s="82"/>
      <c r="G27" s="70" t="s">
        <v>10</v>
      </c>
      <c r="H27" s="81">
        <f>IF(G27="Other",Value_Of_Other_Assets,IF(VLOOKUP(G27,'Setup (START HERE)'!$K$14:$L$35,2,FALSE)="Y",SUM(H28:H41),0))</f>
        <v>0</v>
      </c>
      <c r="I27" s="82"/>
      <c r="J27" s="70" t="s">
        <v>9</v>
      </c>
      <c r="K27" s="81">
        <f>IF(J27="Other",Value_Of_Other_Assets,IF(VLOOKUP(J27,'Setup (START HERE)'!$K$14:$L$35,2,FALSE)="Y",SUM(K28:K41),0))</f>
        <v>0</v>
      </c>
      <c r="L27" s="83"/>
      <c r="M27" s="71" t="s">
        <v>25</v>
      </c>
      <c r="N27" s="84">
        <f>IF(M27="Other",Value_Of_Other_Assets,IF(VLOOKUP(M27,'Setup (START HERE)'!$K$14:$L$35,2,FALSE)="Y",SUM(N28:N41),0))</f>
        <v>0</v>
      </c>
      <c r="P27" s="154"/>
      <c r="Q27" s="154"/>
    </row>
    <row r="28" spans="1:20">
      <c r="A28" s="88"/>
      <c r="B28" s="88"/>
      <c r="D28" s="9" t="str" cm="1">
        <f t="array" ref="D28">IF(D27="","",
IF(ISERROR(_xlfn.UNIQUE(_xlfn._xlws.FILTER('Data Entry (2nd Step)'!$D$4:$D$1000,('Data Entry (2nd Step)'!$AB$4:$AB$1000=D27)))),
"No Assets To Report",
_xlfn.UNIQUE(_xlfn._xlws.FILTER('Data Entry (2nd Step)'!$D$4:$D$1000,('Data Entry (2nd Step)'!$AB$4:$AB$1000=D27)))))</f>
        <v>No Assets To Report</v>
      </c>
      <c r="E28" s="79">
        <f>IF(D28="","",SUMIFS('Data Entry (2nd Step)'!$F$4:$F$1000,'Data Entry (2nd Step)'!$F$4:$F$1000,"&gt;0",'Data Entry (2nd Step)'!$D$4:$D$1000,D28))</f>
        <v>0</v>
      </c>
      <c r="F28" s="9"/>
      <c r="G28" s="9" t="str" cm="1">
        <f t="array" ref="G28">IF(G27="","",
IF(ISERROR(_xlfn.UNIQUE(_xlfn._xlws.FILTER('Data Entry (2nd Step)'!$D$4:$D$1000,('Data Entry (2nd Step)'!$AB$4:$AB$1000=G27)))),
"No Assets To Report",
_xlfn.UNIQUE(_xlfn._xlws.FILTER('Data Entry (2nd Step)'!$D$4:$D$1000,('Data Entry (2nd Step)'!$AB$4:$AB$1000=G27)))))</f>
        <v>No Assets To Report</v>
      </c>
      <c r="H28" s="79">
        <f>IF(G28="","",SUMIFS('Data Entry (2nd Step)'!$F$4:$F$1000,'Data Entry (2nd Step)'!$F$4:$F$1000,"&gt;0",'Data Entry (2nd Step)'!$D$4:$D$1000,G28))</f>
        <v>0</v>
      </c>
      <c r="I28" s="9"/>
      <c r="J28" s="9" t="str" cm="1">
        <f t="array" ref="J28">IF(J27="","",
IF(ISERROR(_xlfn.UNIQUE(_xlfn._xlws.FILTER('Data Entry (2nd Step)'!$D$4:$D$1000,('Data Entry (2nd Step)'!$AB$4:$AB$1000=J27)))),
"No Assets To Report",
_xlfn.UNIQUE(_xlfn._xlws.FILTER('Data Entry (2nd Step)'!$D$4:$D$1000,('Data Entry (2nd Step)'!$AB$4:$AB$1000=J27)))))</f>
        <v>No Assets To Report</v>
      </c>
      <c r="K28" s="79">
        <f>IF(J28="","",SUMIFS('Data Entry (2nd Step)'!$F$4:$F$1000,'Data Entry (2nd Step)'!$F$4:$F$1000,"&gt;0",'Data Entry (2nd Step)'!$D$4:$D$1000,J28))</f>
        <v>0</v>
      </c>
      <c r="M28" s="85" t="str" cm="1">
        <f t="array" ref="M28">IF(M27="","",
IF(ISERROR(_xlfn.UNIQUE(_xlfn._xlws.FILTER('Data Entry (2nd Step)'!$D$4:$D$1000,('Data Entry (2nd Step)'!$AB$4:$AB$1000=M27)))),
"No Debt To Report",
_xlfn.UNIQUE(_xlfn._xlws.FILTER('Data Entry (2nd Step)'!$D$4:$D$1000,('Data Entry (2nd Step)'!$AB$4:$AB$1000=M27)))))</f>
        <v>No Debt To Report</v>
      </c>
      <c r="N28" s="86">
        <f>IF(M28="","",SUMIFS('Data Entry (2nd Step)'!$F$4:$F$1000,'Data Entry (2nd Step)'!$F$4:$F$1000,"&lt;0",'Data Entry (2nd Step)'!$D$4:$D$1000,M28))</f>
        <v>0</v>
      </c>
      <c r="P28" s="8" t="str" cm="1">
        <f t="array" ref="P28">_xlfn._xlws.FILTER(
  'Charts Data Organized'!Q35:Q43,
  COUNTIF('Charts Data Organized'!Q46:Q54,'Charts Data Organized'!Q35:Q43)=0,
  ""
)</f>
        <v/>
      </c>
      <c r="Q28" s="9" t="str" cm="1">
        <f t="array" ref="Q28:Q37">_xlfn._xlws.FILTER(
  'Charts Data Organized'!Q18:Q27,
  COUNTIF('Data Entry (2nd Step)'!E4:E103, 'Charts Data Organized'!Q18:Q27)=0,
  ""
)</f>
        <v>Retirement</v>
      </c>
    </row>
    <row r="29" spans="1:20">
      <c r="A29" s="88"/>
      <c r="B29" s="88"/>
      <c r="D29" s="9"/>
      <c r="E29" s="79" t="str">
        <f>IF(D29="","",SUMIFS('Data Entry (2nd Step)'!$F$4:$F$1000,'Data Entry (2nd Step)'!$F$4:$F$1000,"&gt;0",'Data Entry (2nd Step)'!$D$4:$D$1000,D29))</f>
        <v/>
      </c>
      <c r="F29" s="9"/>
      <c r="G29" s="9"/>
      <c r="H29" s="79" t="str">
        <f>IF(G29="","",SUMIFS('Data Entry (2nd Step)'!$F$4:$F$1000,'Data Entry (2nd Step)'!$F$4:$F$1000,"&gt;0",'Data Entry (2nd Step)'!$D$4:$D$1000,G29))</f>
        <v/>
      </c>
      <c r="I29" s="9"/>
      <c r="J29" s="9"/>
      <c r="K29" s="79" t="str">
        <f>IF(J29="","",SUMIFS('Data Entry (2nd Step)'!$F$4:$F$1000,'Data Entry (2nd Step)'!$F$4:$F$1000,"&gt;0",'Data Entry (2nd Step)'!$D$4:$D$1000,J29))</f>
        <v/>
      </c>
      <c r="M29" s="87"/>
      <c r="N29" s="86" t="str">
        <f>IF(M29="","",SUMIFS('Data Entry (2nd Step)'!$F$4:$F$1000,'Data Entry (2nd Step)'!$F$4:$F$1000,"&lt;0",'Data Entry (2nd Step)'!$D$4:$D$1000,M29))</f>
        <v/>
      </c>
      <c r="P29" s="9"/>
      <c r="Q29" s="99" t="str">
        <v>Cash</v>
      </c>
    </row>
    <row r="30" spans="1:20" ht="15.75">
      <c r="A30" s="88"/>
      <c r="B30" s="88"/>
      <c r="D30" s="9"/>
      <c r="E30" s="79" t="str">
        <f>IF(D30="","",SUMIFS('Data Entry (2nd Step)'!$F$4:$F$1000,'Data Entry (2nd Step)'!$F$4:$F$1000,"&gt;0",'Data Entry (2nd Step)'!$D$4:$D$1000,D30))</f>
        <v/>
      </c>
      <c r="F30" s="9"/>
      <c r="G30" s="9"/>
      <c r="H30" s="79" t="str">
        <f>IF(G30="","",SUMIFS('Data Entry (2nd Step)'!$F$4:$F$1000,'Data Entry (2nd Step)'!$F$4:$F$1000,"&gt;0",'Data Entry (2nd Step)'!$D$4:$D$1000,G30))</f>
        <v/>
      </c>
      <c r="I30" s="9"/>
      <c r="J30" s="9"/>
      <c r="K30" s="79" t="str">
        <f>IF(J30="","",SUMIFS('Data Entry (2nd Step)'!$F$4:$F$1000,'Data Entry (2nd Step)'!$F$4:$F$1000,"&gt;0",'Data Entry (2nd Step)'!$D$4:$D$1000,J30))</f>
        <v/>
      </c>
      <c r="M30" s="87"/>
      <c r="N30" s="86" t="str">
        <f>IF(M30="","",SUMIFS('Data Entry (2nd Step)'!$F$4:$F$1000,'Data Entry (2nd Step)'!$F$4:$F$1000,"&lt;0",'Data Entry (2nd Step)'!$D$4:$D$1000,M30))</f>
        <v/>
      </c>
      <c r="P30" s="9"/>
      <c r="Q30" s="99" t="str">
        <v>Real Estate</v>
      </c>
      <c r="T30" s="89"/>
    </row>
    <row r="31" spans="1:20">
      <c r="A31" s="88"/>
      <c r="B31" s="88"/>
      <c r="D31" s="9"/>
      <c r="E31" s="79" t="str">
        <f>IF(D31="","",SUMIFS('Data Entry (2nd Step)'!$F$4:$F$1000,'Data Entry (2nd Step)'!$F$4:$F$1000,"&gt;0",'Data Entry (2nd Step)'!$D$4:$D$1000,D31))</f>
        <v/>
      </c>
      <c r="F31" s="9"/>
      <c r="G31" s="9"/>
      <c r="H31" s="79" t="str">
        <f>IF(G31="","",SUMIFS('Data Entry (2nd Step)'!$F$4:$F$1000,'Data Entry (2nd Step)'!$F$4:$F$1000,"&gt;0",'Data Entry (2nd Step)'!$D$4:$D$1000,G31))</f>
        <v/>
      </c>
      <c r="I31" s="9"/>
      <c r="J31" s="9"/>
      <c r="K31" s="79" t="str">
        <f>IF(J31="","",SUMIFS('Data Entry (2nd Step)'!$F$4:$F$1000,'Data Entry (2nd Step)'!$F$4:$F$1000,"&gt;0",'Data Entry (2nd Step)'!$D$4:$D$1000,J31))</f>
        <v/>
      </c>
      <c r="M31" s="87"/>
      <c r="N31" s="86" t="str">
        <f>IF(M31="","",SUMIFS('Data Entry (2nd Step)'!$F$4:$F$1000,'Data Entry (2nd Step)'!$F$4:$F$1000,"&lt;0",'Data Entry (2nd Step)'!$D$4:$D$1000,M31))</f>
        <v/>
      </c>
      <c r="Q31" s="8" t="str">
        <v>General Investment</v>
      </c>
    </row>
    <row r="32" spans="1:20">
      <c r="A32" s="88"/>
      <c r="B32" s="88"/>
      <c r="D32" s="9"/>
      <c r="E32" s="79" t="str">
        <f>IF(D32="","",SUMIFS('Data Entry (2nd Step)'!$F$4:$F$1000,'Data Entry (2nd Step)'!$F$4:$F$1000,"&gt;0",'Data Entry (2nd Step)'!$D$4:$D$1000,D32))</f>
        <v/>
      </c>
      <c r="F32" s="9"/>
      <c r="G32" s="9"/>
      <c r="H32" s="79" t="str">
        <f>IF(G32="","",SUMIFS('Data Entry (2nd Step)'!$F$4:$F$1000,'Data Entry (2nd Step)'!$F$4:$F$1000,"&gt;0",'Data Entry (2nd Step)'!$D$4:$D$1000,G32))</f>
        <v/>
      </c>
      <c r="I32" s="9"/>
      <c r="J32" s="9"/>
      <c r="K32" s="79" t="str">
        <f>IF(J32="","",SUMIFS('Data Entry (2nd Step)'!$F$4:$F$1000,'Data Entry (2nd Step)'!$F$4:$F$1000,"&gt;0",'Data Entry (2nd Step)'!$D$4:$D$1000,J32))</f>
        <v/>
      </c>
      <c r="M32" s="87"/>
      <c r="N32" s="86" t="str">
        <f>IF(M32="","",SUMIFS('Data Entry (2nd Step)'!$F$4:$F$1000,'Data Entry (2nd Step)'!$F$4:$F$1000,"&lt;0",'Data Entry (2nd Step)'!$D$4:$D$1000,M32))</f>
        <v/>
      </c>
      <c r="Q32" s="8" t="str">
        <v>Business Ownership</v>
      </c>
    </row>
    <row r="33" spans="1:17">
      <c r="A33" s="88"/>
      <c r="B33" s="88"/>
      <c r="D33" s="9"/>
      <c r="E33" s="79" t="str">
        <f>IF(D33="","",SUMIFS('Data Entry (2nd Step)'!$F$4:$F$1000,'Data Entry (2nd Step)'!$F$4:$F$1000,"&gt;0",'Data Entry (2nd Step)'!$D$4:$D$1000,D33))</f>
        <v/>
      </c>
      <c r="F33" s="9"/>
      <c r="G33" s="9"/>
      <c r="H33" s="79" t="str">
        <f>IF(G33="","",SUMIFS('Data Entry (2nd Step)'!$F$4:$F$1000,'Data Entry (2nd Step)'!$F$4:$F$1000,"&gt;0",'Data Entry (2nd Step)'!$D$4:$D$1000,G33))</f>
        <v/>
      </c>
      <c r="I33" s="9"/>
      <c r="J33" s="9"/>
      <c r="K33" s="79" t="str">
        <f>IF(J33="","",SUMIFS('Data Entry (2nd Step)'!$F$4:$F$1000,'Data Entry (2nd Step)'!$F$4:$F$1000,"&gt;0",'Data Entry (2nd Step)'!$D$4:$D$1000,J33))</f>
        <v/>
      </c>
      <c r="M33" s="87"/>
      <c r="N33" s="86" t="str">
        <f>IF(M33="","",SUMIFS('Data Entry (2nd Step)'!$F$4:$F$1000,'Data Entry (2nd Step)'!$F$4:$F$1000,"&lt;0",'Data Entry (2nd Step)'!$D$4:$D$1000,M33))</f>
        <v/>
      </c>
      <c r="Q33" s="8" t="str">
        <v>Personal Items</v>
      </c>
    </row>
    <row r="34" spans="1:17">
      <c r="A34" s="88"/>
      <c r="B34" s="88"/>
      <c r="D34" s="9"/>
      <c r="E34" s="79" t="str">
        <f>IF(D34="","",SUMIFS('Data Entry (2nd Step)'!$F$4:$F$1000,'Data Entry (2nd Step)'!$F$4:$F$1000,"&gt;0",'Data Entry (2nd Step)'!$D$4:$D$1000,D34))</f>
        <v/>
      </c>
      <c r="F34" s="9"/>
      <c r="G34" s="9"/>
      <c r="H34" s="79" t="str">
        <f>IF(G34="","",SUMIFS('Data Entry (2nd Step)'!$F$4:$F$1000,'Data Entry (2nd Step)'!$F$4:$F$1000,"&gt;0",'Data Entry (2nd Step)'!$D$4:$D$1000,G34))</f>
        <v/>
      </c>
      <c r="I34" s="9"/>
      <c r="J34" s="9"/>
      <c r="K34" s="79" t="str">
        <f>IF(J34="","",SUMIFS('Data Entry (2nd Step)'!$F$4:$F$1000,'Data Entry (2nd Step)'!$F$4:$F$1000,"&gt;0",'Data Entry (2nd Step)'!$D$4:$D$1000,J34))</f>
        <v/>
      </c>
      <c r="M34" s="87"/>
      <c r="N34" s="86" t="str">
        <f>IF(M34="","",SUMIFS('Data Entry (2nd Step)'!$F$4:$F$1000,'Data Entry (2nd Step)'!$F$4:$F$1000,"&lt;0",'Data Entry (2nd Step)'!$D$4:$D$1000,M34))</f>
        <v/>
      </c>
      <c r="Q34" s="8" t="str">
        <v>Charitable Giving</v>
      </c>
    </row>
    <row r="35" spans="1:17" hidden="1" outlineLevel="1">
      <c r="A35" s="88"/>
      <c r="B35" s="88"/>
      <c r="D35" s="9"/>
      <c r="E35" s="79" t="str">
        <f>IF(D35="","",SUMIFS('Data Entry (2nd Step)'!$F$4:$F$1000,'Data Entry (2nd Step)'!$F$4:$F$1000,"&gt;0",'Data Entry (2nd Step)'!$D$4:$D$1000,D35))</f>
        <v/>
      </c>
      <c r="F35" s="9"/>
      <c r="G35" s="9"/>
      <c r="H35" s="79" t="str">
        <f>IF(G35="","",SUMIFS('Data Entry (2nd Step)'!$F$4:$F$1000,'Data Entry (2nd Step)'!$F$4:$F$1000,"&gt;0",'Data Entry (2nd Step)'!$D$4:$D$1000,G35))</f>
        <v/>
      </c>
      <c r="I35" s="9"/>
      <c r="J35" s="9"/>
      <c r="K35" s="79" t="str">
        <f>IF(J35="","",SUMIFS('Data Entry (2nd Step)'!$F$4:$F$1000,'Data Entry (2nd Step)'!$F$4:$F$1000,"&gt;0",'Data Entry (2nd Step)'!$D$4:$D$1000,J35))</f>
        <v/>
      </c>
      <c r="M35" s="87"/>
      <c r="N35" s="86" t="str">
        <f>IF(M35="","",SUMIFS('Data Entry (2nd Step)'!$F$4:$F$1000,'Data Entry (2nd Step)'!$F$4:$F$1000,"&lt;0",'Data Entry (2nd Step)'!$D$4:$D$1000,M35))</f>
        <v/>
      </c>
      <c r="Q35" s="8" t="str">
        <v>Kid's Accounts</v>
      </c>
    </row>
    <row r="36" spans="1:17" hidden="1" outlineLevel="1">
      <c r="A36" s="88"/>
      <c r="B36" s="88"/>
      <c r="D36" s="9"/>
      <c r="E36" s="79" t="str">
        <f>IF(D36="","",SUMIFS('Data Entry (2nd Step)'!$F$4:$F$1000,'Data Entry (2nd Step)'!$F$4:$F$1000,"&gt;0",'Data Entry (2nd Step)'!$D$4:$D$1000,D36))</f>
        <v/>
      </c>
      <c r="F36" s="9"/>
      <c r="G36" s="9"/>
      <c r="H36" s="79" t="str">
        <f>IF(G36="","",SUMIFS('Data Entry (2nd Step)'!$F$4:$F$1000,'Data Entry (2nd Step)'!$F$4:$F$1000,"&gt;0",'Data Entry (2nd Step)'!$D$4:$D$1000,G36))</f>
        <v/>
      </c>
      <c r="I36" s="9"/>
      <c r="J36" s="9"/>
      <c r="K36" s="79" t="str">
        <f>IF(J36="","",SUMIFS('Data Entry (2nd Step)'!$F$4:$F$1000,'Data Entry (2nd Step)'!$F$4:$F$1000,"&gt;0",'Data Entry (2nd Step)'!$D$4:$D$1000,J36))</f>
        <v/>
      </c>
      <c r="N36" s="86" t="str">
        <f>IF(M36="","",SUMIFS('Data Entry (2nd Step)'!$F$4:$F$1000,'Data Entry (2nd Step)'!$F$4:$F$1000,"&lt;0",'Data Entry (2nd Step)'!$D$4:$D$1000,M36))</f>
        <v/>
      </c>
      <c r="Q36" s="8" t="str">
        <v>Life Insurance</v>
      </c>
    </row>
    <row r="37" spans="1:17" hidden="1" outlineLevel="1">
      <c r="A37" s="88"/>
      <c r="B37" s="88"/>
      <c r="D37" s="9"/>
      <c r="E37" s="79" t="str">
        <f>IF(D37="","",SUMIFS('Data Entry (2nd Step)'!$F$4:$F$1000,'Data Entry (2nd Step)'!$F$4:$F$1000,"&gt;0",'Data Entry (2nd Step)'!$D$4:$D$1000,D37))</f>
        <v/>
      </c>
      <c r="F37" s="9"/>
      <c r="G37" s="9"/>
      <c r="H37" s="79" t="str">
        <f>IF(G37="","",SUMIFS('Data Entry (2nd Step)'!$F$4:$F$1000,'Data Entry (2nd Step)'!$F$4:$F$1000,"&gt;0",'Data Entry (2nd Step)'!$D$4:$D$1000,G37))</f>
        <v/>
      </c>
      <c r="I37" s="9"/>
      <c r="J37" s="9"/>
      <c r="K37" s="79" t="str">
        <f>IF(J37="","",SUMIFS('Data Entry (2nd Step)'!$F$4:$F$1000,'Data Entry (2nd Step)'!$F$4:$F$1000,"&gt;0",'Data Entry (2nd Step)'!$D$4:$D$1000,J37))</f>
        <v/>
      </c>
      <c r="N37" s="86" t="str">
        <f>IF(M37="","",SUMIFS('Data Entry (2nd Step)'!$F$4:$F$1000,'Data Entry (2nd Step)'!$F$4:$F$1000,"&lt;0",'Data Entry (2nd Step)'!$D$4:$D$1000,M37))</f>
        <v/>
      </c>
      <c r="Q37" s="8" t="str">
        <v>Other</v>
      </c>
    </row>
    <row r="38" spans="1:17" hidden="1" outlineLevel="1">
      <c r="A38" s="88"/>
      <c r="B38" s="88"/>
      <c r="D38" s="9"/>
      <c r="E38" s="79" t="str">
        <f>IF(D38="","",SUMIFS('Data Entry (2nd Step)'!$F$4:$F$1000,'Data Entry (2nd Step)'!$F$4:$F$1000,"&gt;0",'Data Entry (2nd Step)'!$D$4:$D$1000,D38))</f>
        <v/>
      </c>
      <c r="F38" s="9"/>
      <c r="G38" s="9"/>
      <c r="H38" s="79" t="str">
        <f>IF(G38="","",SUMIFS('Data Entry (2nd Step)'!$F$4:$F$1000,'Data Entry (2nd Step)'!$F$4:$F$1000,"&gt;0",'Data Entry (2nd Step)'!$D$4:$D$1000,G38))</f>
        <v/>
      </c>
      <c r="I38" s="9"/>
      <c r="J38" s="9"/>
      <c r="K38" s="79" t="str">
        <f>IF(J38="","",SUMIFS('Data Entry (2nd Step)'!$F$4:$F$1000,'Data Entry (2nd Step)'!$F$4:$F$1000,"&gt;0",'Data Entry (2nd Step)'!$D$4:$D$1000,J38))</f>
        <v/>
      </c>
      <c r="N38" s="86" t="str">
        <f>IF(M38="","",SUMIFS('Data Entry (2nd Step)'!$F$4:$F$1000,'Data Entry (2nd Step)'!$F$4:$F$1000,"&lt;0",'Data Entry (2nd Step)'!$D$4:$D$1000,M38))</f>
        <v/>
      </c>
    </row>
    <row r="39" spans="1:17" hidden="1" outlineLevel="1">
      <c r="A39" s="88"/>
      <c r="B39" s="88"/>
      <c r="D39" s="9"/>
      <c r="E39" s="79" t="str">
        <f>IF(D39="","",SUMIFS('Data Entry (2nd Step)'!$F$4:$F$1000,'Data Entry (2nd Step)'!$F$4:$F$1000,"&gt;0",'Data Entry (2nd Step)'!$D$4:$D$1000,D39))</f>
        <v/>
      </c>
      <c r="F39" s="9"/>
      <c r="G39" s="9"/>
      <c r="H39" s="79" t="str">
        <f>IF(G39="","",SUMIFS('Data Entry (2nd Step)'!$F$4:$F$1000,'Data Entry (2nd Step)'!$F$4:$F$1000,"&gt;0",'Data Entry (2nd Step)'!$D$4:$D$1000,G39))</f>
        <v/>
      </c>
      <c r="I39" s="9"/>
      <c r="J39" s="9"/>
      <c r="K39" s="79" t="str">
        <f>IF(J39="","",SUMIFS('Data Entry (2nd Step)'!$F$4:$F$1000,'Data Entry (2nd Step)'!$F$4:$F$1000,"&gt;0",'Data Entry (2nd Step)'!$D$4:$D$1000,J39))</f>
        <v/>
      </c>
      <c r="N39" s="86" t="str">
        <f>IF(M39="","",SUMIFS('Data Entry (2nd Step)'!$F$4:$F$1000,'Data Entry (2nd Step)'!$F$4:$F$1000,"&lt;0",'Data Entry (2nd Step)'!$D$4:$D$1000,M39))</f>
        <v/>
      </c>
    </row>
    <row r="40" spans="1:17" hidden="1" outlineLevel="1">
      <c r="A40" s="88"/>
      <c r="B40" s="88"/>
      <c r="D40" s="9"/>
      <c r="E40" s="79" t="str">
        <f>IF(D40="","",SUMIFS('Data Entry (2nd Step)'!$F$4:$F$1000,'Data Entry (2nd Step)'!$F$4:$F$1000,"&gt;0",'Data Entry (2nd Step)'!$D$4:$D$1000,D40))</f>
        <v/>
      </c>
      <c r="F40" s="9"/>
      <c r="G40" s="9"/>
      <c r="H40" s="79" t="str">
        <f>IF(G40="","",SUMIFS('Data Entry (2nd Step)'!$F$4:$F$1000,'Data Entry (2nd Step)'!$F$4:$F$1000,"&gt;0",'Data Entry (2nd Step)'!$D$4:$D$1000,G40))</f>
        <v/>
      </c>
      <c r="I40" s="9"/>
      <c r="J40" s="9"/>
      <c r="K40" s="79" t="str">
        <f>IF(J40="","",SUMIFS('Data Entry (2nd Step)'!$F$4:$F$1000,'Data Entry (2nd Step)'!$F$4:$F$1000,"&gt;0",'Data Entry (2nd Step)'!$D$4:$D$1000,J40))</f>
        <v/>
      </c>
      <c r="N40" s="86" t="str">
        <f>IF(M40="","",SUMIFS('Data Entry (2nd Step)'!$F$4:$F$1000,'Data Entry (2nd Step)'!$F$4:$F$1000,"&lt;0",'Data Entry (2nd Step)'!$D$4:$D$1000,M40))</f>
        <v/>
      </c>
    </row>
    <row r="41" spans="1:17" hidden="1" outlineLevel="1">
      <c r="A41" s="88"/>
      <c r="B41" s="88"/>
      <c r="D41" s="9"/>
      <c r="E41" s="79" t="str">
        <f>IF(D41="","",SUMIFS('Data Entry (2nd Step)'!$F$4:$F$1000,'Data Entry (2nd Step)'!$F$4:$F$1000,"&gt;0",'Data Entry (2nd Step)'!$D$4:$D$1000,D41))</f>
        <v/>
      </c>
      <c r="F41" s="9"/>
      <c r="G41" s="9"/>
      <c r="H41" s="79" t="str">
        <f>IF(G41="","",SUMIFS('Data Entry (2nd Step)'!$F$4:$F$1000,'Data Entry (2nd Step)'!$F$4:$F$1000,"&gt;0",'Data Entry (2nd Step)'!$D$4:$D$1000,G41))</f>
        <v/>
      </c>
      <c r="I41" s="9"/>
      <c r="J41" s="9"/>
      <c r="K41" s="79" t="str">
        <f>IF(J41="","",SUMIFS('Data Entry (2nd Step)'!$F$4:$F$1000,'Data Entry (2nd Step)'!$F$4:$F$1000,"&gt;0",'Data Entry (2nd Step)'!$D$4:$D$1000,J41))</f>
        <v/>
      </c>
      <c r="N41" s="86" t="str">
        <f>IF(M41="","",SUMIFS('Data Entry (2nd Step)'!$F$4:$F$1000,'Data Entry (2nd Step)'!$F$4:$F$1000,"&lt;0",'Data Entry (2nd Step)'!$D$4:$D$1000,M41))</f>
        <v/>
      </c>
    </row>
    <row r="42" spans="1:17" ht="15" customHeight="1" collapsed="1">
      <c r="A42" s="138" t="s">
        <v>45</v>
      </c>
      <c r="B42" s="138"/>
      <c r="D42" s="139" t="str">
        <f>IF(D43="","",
 IF(COUNTIF($AB$1:$AB$12,D43)&gt;1,"Cannot Select Category Twice",
  IF(ISNUMBER(SEARCH("Debt",D43)),"Must be an Asset Category",
   IF(VLOOKUP(D43,'Setup (START HERE)'!$K$14:$L$25,2,FALSE)="Y",
      IF(D43="Other",IF(Life_Insurance_Included="N","Cash Value Not Included in Net Worth",""),""),
      IF(D43="Other",IF(Life_Insurance_Included="N","Not Included in Net Worth","CV of Insurance Included, Other Assets Not"),"Not Included in Net Worth")))))</f>
        <v>Not Included in Net Worth</v>
      </c>
      <c r="E42" s="139"/>
      <c r="F42" s="9"/>
      <c r="G42" s="139" t="str">
        <f>IF(G43="","",
 IF(COUNTIF($AB$1:$AB$12,G43)&gt;1,"Cannot Select Category Twice",
  IF(ISNUMBER(SEARCH("Debt",G43)),"Must be an Asset Category",
   IF(VLOOKUP(G43,'Setup (START HERE)'!$K$14:$L$25,2,FALSE)="Y",
      IF(G43="Other",IF(Life_Insurance_Included="N","Cash Value Not Included in Net Worth",""),""),
      IF(G43="Other",IF(Life_Insurance_Included="N","Not Included in Net Worth","CV of Insurance Included, Other Assets Not"),"Not Included in Net Worth")))))</f>
        <v>Not Included in Net Worth</v>
      </c>
      <c r="H42" s="139"/>
      <c r="I42" s="9"/>
      <c r="J42" s="139" t="str">
        <f>IF(J43="","",
 IF(COUNTIF($AB$1:$AB$12,J43)&gt;1,"Cannot Select Category Twice",
  IF(ISNUMBER(SEARCH("Debt",J43)),"Must be an Asset Category",
   IF(VLOOKUP(J43,'Setup (START HERE)'!$K$14:$L$25,2,FALSE)="Y",
      IF(J43="Other",IF(Life_Insurance_Included="N","Cash Value Not Included in Net Worth",""),""),
      IF(J43="Other",IF(Life_Insurance_Included="N","Not Included in Net Worth","CV of Insurance Included, Other Assets Not"),"Not Included in Net Worth")))))</f>
        <v/>
      </c>
      <c r="K42" s="139"/>
      <c r="M42" s="139" t="str">
        <f>IF(M43="","",
 IF(COUNTIF($AB$1:$AB$12,M43)&gt;1,"Cannot Select Category Twice",
  IF(NOT(ISNUMBER(SEARCH("Debt",M43))),"Must be a Liability Category",
   IF(VLOOKUP(M43,'Setup (START HERE)'!$K$14:$L$25,2,FALSE)="Y",
      IF(M43="Other",IF(Life_Insurance_Included="N","Cash Value Not Included in Net Worth",""),""),
      IF(M43="Other",IF(Life_Insurance_Included="N","Not Included in Net Worth","CV of Insurance Included, Other Assets Not"),"Not Included in Net Worth")))))</f>
        <v/>
      </c>
      <c r="N42" s="139"/>
    </row>
    <row r="43" spans="1:17" ht="15" customHeight="1">
      <c r="A43" s="138"/>
      <c r="B43" s="138"/>
      <c r="D43" s="70" t="s">
        <v>6</v>
      </c>
      <c r="E43" s="81">
        <f>IF(D43="Other",Value_Of_Other_Assets,IF(VLOOKUP(D43,'Setup (START HERE)'!$K$14:$L$35,2,FALSE)="Y",SUM(E44:E57),0))</f>
        <v>0</v>
      </c>
      <c r="F43" s="82"/>
      <c r="G43" s="70" t="s">
        <v>5</v>
      </c>
      <c r="H43" s="81">
        <f>IF(G43="Other",Value_Of_Other_Assets,IF(VLOOKUP(G43,'Setup (START HERE)'!$K$14:$L$35,2,FALSE)="Y",SUM(H44:H57),0))</f>
        <v>0</v>
      </c>
      <c r="I43" s="82"/>
      <c r="J43" s="70" t="s">
        <v>26</v>
      </c>
      <c r="K43" s="81">
        <f>IF(J43="Other",Value_Of_Other_Assets,IF(VLOOKUP(J43,'Setup (START HERE)'!$K$14:$L$35,2,FALSE)="Y",SUM(K44:K57),0))</f>
        <v>0</v>
      </c>
      <c r="L43" s="83"/>
      <c r="M43" s="71" t="s">
        <v>59</v>
      </c>
      <c r="N43" s="84">
        <f>IF(M43="Other",Value_Of_Other_Assets,IF(VLOOKUP(M43,'Setup (START HERE)'!$K$14:$L$35,2,FALSE)="Y",SUM(N44:N57),0))</f>
        <v>0</v>
      </c>
      <c r="P43" s="154" t="s">
        <v>101</v>
      </c>
      <c r="Q43" s="154" t="s">
        <v>102</v>
      </c>
    </row>
    <row r="44" spans="1:17">
      <c r="A44" s="88"/>
      <c r="B44" s="88"/>
      <c r="D44" s="9" t="str" cm="1">
        <f t="array" ref="D44">IF(D43="","",
IF(ISERROR(_xlfn.UNIQUE(_xlfn._xlws.FILTER('Data Entry (2nd Step)'!$D$4:$D$1000,('Data Entry (2nd Step)'!$AB$4:$AB$1000=D43)))),
"No Assets To Report",
_xlfn.UNIQUE(_xlfn._xlws.FILTER('Data Entry (2nd Step)'!$D$4:$D$1000,('Data Entry (2nd Step)'!$AB$4:$AB$1000=D43)))))</f>
        <v>No Assets To Report</v>
      </c>
      <c r="E44" s="79">
        <f>IF(D44="","",SUMIFS('Data Entry (2nd Step)'!$F$4:$F$1000,'Data Entry (2nd Step)'!$F$4:$F$1000,"&gt;0",'Data Entry (2nd Step)'!$D$4:$D$1000,D44))</f>
        <v>0</v>
      </c>
      <c r="F44" s="9"/>
      <c r="G44" s="9" t="str" cm="1">
        <f t="array" ref="G44">IF(G43="","",
IF(ISERROR(_xlfn.UNIQUE(_xlfn._xlws.FILTER('Data Entry (2nd Step)'!$D$4:$D$1000,('Data Entry (2nd Step)'!$AB$4:$AB$1000=G43)))),
"No Assets To Report",
_xlfn.UNIQUE(_xlfn._xlws.FILTER('Data Entry (2nd Step)'!$D$4:$D$1000,('Data Entry (2nd Step)'!$AB$4:$AB$1000=G43)))))</f>
        <v>No Assets To Report</v>
      </c>
      <c r="H44" s="79">
        <f>IF(G44="","",SUMIFS('Data Entry (2nd Step)'!$F$4:$F$1000,'Data Entry (2nd Step)'!$F$4:$F$1000,"&gt;0",'Data Entry (2nd Step)'!$D$4:$D$1000,G44))</f>
        <v>0</v>
      </c>
      <c r="I44" s="9"/>
      <c r="J44" s="9" t="str" cm="1">
        <f t="array" ref="J44">IF(J43="","",
IF(ISERROR(_xlfn.UNIQUE(_xlfn._xlws.FILTER('Data Entry (2nd Step)'!$D$4:$D$1000,('Data Entry (2nd Step)'!$AB$4:$AB$1000=J43)))),
"No Assets To Report",
_xlfn.UNIQUE(_xlfn._xlws.FILTER('Data Entry (2nd Step)'!$D$4:$D$1000,('Data Entry (2nd Step)'!$AB$4:$AB$1000=J43)))))</f>
        <v>No Assets To Report</v>
      </c>
      <c r="K44" s="79">
        <f>IF(J44="","",SUMIFS('Data Entry (2nd Step)'!$F$4:$F$1000,'Data Entry (2nd Step)'!$F$4:$F$1000,"&gt;0",'Data Entry (2nd Step)'!$D$4:$D$1000,J44))</f>
        <v>0</v>
      </c>
      <c r="M44" s="85" t="str" cm="1">
        <f t="array" ref="M44">IF(M43="","",
IF(ISERROR(_xlfn.UNIQUE(_xlfn._xlws.FILTER('Data Entry (2nd Step)'!$D$4:$D$1000,('Data Entry (2nd Step)'!$AB$4:$AB$1000=M43)))),
"No Debt To Report",
_xlfn.UNIQUE(_xlfn._xlws.FILTER('Data Entry (2nd Step)'!$D$4:$D$1000,('Data Entry (2nd Step)'!$AB$4:$AB$1000=M43)))))</f>
        <v>No Debt To Report</v>
      </c>
      <c r="N44" s="86">
        <f>IF(M44="","",SUMIFS('Data Entry (2nd Step)'!$F$4:$F$1000,'Data Entry (2nd Step)'!$F$4:$F$1000,"&lt;0",'Data Entry (2nd Step)'!$D$4:$D$1000,M44))</f>
        <v>0</v>
      </c>
      <c r="P44" s="154"/>
      <c r="Q44" s="154"/>
    </row>
    <row r="45" spans="1:17">
      <c r="A45" s="88"/>
      <c r="B45" s="88"/>
      <c r="D45" s="9"/>
      <c r="E45" s="79" t="str">
        <f>IF(D45="","",SUMIFS('Data Entry (2nd Step)'!$F$4:$F$1000,'Data Entry (2nd Step)'!$F$4:$F$1000,"&gt;0",'Data Entry (2nd Step)'!$D$4:$D$1000,D45))</f>
        <v/>
      </c>
      <c r="F45" s="9"/>
      <c r="G45" s="9"/>
      <c r="H45" s="79" t="str">
        <f>IF(G45="","",SUMIFS('Data Entry (2nd Step)'!$F$4:$F$1000,'Data Entry (2nd Step)'!$F$4:$F$1000,"&gt;0",'Data Entry (2nd Step)'!$D$4:$D$1000,G45))</f>
        <v/>
      </c>
      <c r="I45" s="9"/>
      <c r="J45" s="9"/>
      <c r="K45" s="79" t="str">
        <f>IF(J45="","",SUMIFS('Data Entry (2nd Step)'!$F$4:$F$1000,'Data Entry (2nd Step)'!$F$4:$F$1000,"&gt;0",'Data Entry (2nd Step)'!$D$4:$D$1000,J45))</f>
        <v/>
      </c>
      <c r="M45" s="87"/>
      <c r="N45" s="86" t="str">
        <f>IF(M45="","",SUMIFS('Data Entry (2nd Step)'!$F$4:$F$1000,'Data Entry (2nd Step)'!$F$4:$F$1000,"&lt;0",'Data Entry (2nd Step)'!$D$4:$D$1000,M45))</f>
        <v/>
      </c>
      <c r="P45" s="8" t="str" cm="1">
        <f t="array" ref="P45">_xlfn._xlws.FILTER(
  'Charts Data Organized'!Q28:Q30,
  COUNTIF('Charts Data Organized'!Q57:Q59,'Charts Data Organized'!Q28:Q30)=0,
  ""
)</f>
        <v/>
      </c>
      <c r="Q45" s="9" t="str" cm="1">
        <f t="array" ref="Q45:Q47">_xlfn._xlws.FILTER(
  'Charts Data Organized'!Q28:Q30,
  COUNTIF('Data Entry (2nd Step)'!E4:E103, 'Charts Data Organized'!Q28:Q30)=0,
  ""
)</f>
        <v>Debt - Mortgages</v>
      </c>
    </row>
    <row r="46" spans="1:17">
      <c r="A46" s="88"/>
      <c r="B46" s="88"/>
      <c r="D46" s="9"/>
      <c r="E46" s="79" t="str">
        <f>IF(D46="","",SUMIFS('Data Entry (2nd Step)'!$F$4:$F$1000,'Data Entry (2nd Step)'!$F$4:$F$1000,"&gt;0",'Data Entry (2nd Step)'!$D$4:$D$1000,D46))</f>
        <v/>
      </c>
      <c r="F46" s="9"/>
      <c r="G46" s="9"/>
      <c r="H46" s="79" t="str">
        <f>IF(G46="","",SUMIFS('Data Entry (2nd Step)'!$F$4:$F$1000,'Data Entry (2nd Step)'!$F$4:$F$1000,"&gt;0",'Data Entry (2nd Step)'!$D$4:$D$1000,G46))</f>
        <v/>
      </c>
      <c r="I46" s="9"/>
      <c r="J46" s="9"/>
      <c r="K46" s="79" t="str">
        <f>IF(J46="","",SUMIFS('Data Entry (2nd Step)'!$F$4:$F$1000,'Data Entry (2nd Step)'!$F$4:$F$1000,"&gt;0",'Data Entry (2nd Step)'!$D$4:$D$1000,J46))</f>
        <v/>
      </c>
      <c r="M46" s="87"/>
      <c r="N46" s="86" t="str">
        <f>IF(M46="","",SUMIFS('Data Entry (2nd Step)'!$F$4:$F$1000,'Data Entry (2nd Step)'!$F$4:$F$1000,"&lt;0",'Data Entry (2nd Step)'!$D$4:$D$1000,M46))</f>
        <v/>
      </c>
      <c r="Q46" s="8" t="str">
        <v>Debt - General</v>
      </c>
    </row>
    <row r="47" spans="1:17">
      <c r="A47" s="88"/>
      <c r="B47" s="88"/>
      <c r="D47" s="9"/>
      <c r="E47" s="79" t="str">
        <f>IF(D47="","",SUMIFS('Data Entry (2nd Step)'!$F$4:$F$1000,'Data Entry (2nd Step)'!$F$4:$F$1000,"&gt;0",'Data Entry (2nd Step)'!$D$4:$D$1000,D47))</f>
        <v/>
      </c>
      <c r="F47" s="9"/>
      <c r="G47" s="9"/>
      <c r="H47" s="79" t="str">
        <f>IF(G47="","",SUMIFS('Data Entry (2nd Step)'!$F$4:$F$1000,'Data Entry (2nd Step)'!$F$4:$F$1000,"&gt;0",'Data Entry (2nd Step)'!$D$4:$D$1000,G47))</f>
        <v/>
      </c>
      <c r="I47" s="9"/>
      <c r="J47" s="9"/>
      <c r="K47" s="79" t="str">
        <f>IF(J47="","",SUMIFS('Data Entry (2nd Step)'!$F$4:$F$1000,'Data Entry (2nd Step)'!$F$4:$F$1000,"&gt;0",'Data Entry (2nd Step)'!$D$4:$D$1000,J47))</f>
        <v/>
      </c>
      <c r="M47" s="87"/>
      <c r="N47" s="86" t="str">
        <f>IF(M47="","",SUMIFS('Data Entry (2nd Step)'!$F$4:$F$1000,'Data Entry (2nd Step)'!$F$4:$F$1000,"&lt;0",'Data Entry (2nd Step)'!$D$4:$D$1000,M47))</f>
        <v/>
      </c>
      <c r="Q47" s="8" t="str">
        <v>Debt - High Interest (&gt;10%)</v>
      </c>
    </row>
    <row r="48" spans="1:17">
      <c r="A48" s="88"/>
      <c r="B48" s="88"/>
      <c r="D48" s="9"/>
      <c r="E48" s="79" t="str">
        <f>IF(D48="","",SUMIFS('Data Entry (2nd Step)'!$F$4:$F$1000,'Data Entry (2nd Step)'!$F$4:$F$1000,"&gt;0",'Data Entry (2nd Step)'!$D$4:$D$1000,D48))</f>
        <v/>
      </c>
      <c r="F48" s="9"/>
      <c r="G48" s="9"/>
      <c r="H48" s="79" t="str">
        <f>IF(G48="","",SUMIFS('Data Entry (2nd Step)'!$F$4:$F$1000,'Data Entry (2nd Step)'!$F$4:$F$1000,"&gt;0",'Data Entry (2nd Step)'!$D$4:$D$1000,G48))</f>
        <v/>
      </c>
      <c r="I48" s="9"/>
      <c r="J48" s="9"/>
      <c r="K48" s="79" t="str">
        <f>IF(J48="","",SUMIFS('Data Entry (2nd Step)'!$F$4:$F$1000,'Data Entry (2nd Step)'!$F$4:$F$1000,"&gt;0",'Data Entry (2nd Step)'!$D$4:$D$1000,J48))</f>
        <v/>
      </c>
      <c r="M48" s="87"/>
      <c r="N48" s="86" t="str">
        <f>IF(M48="","",SUMIFS('Data Entry (2nd Step)'!$F$4:$F$1000,'Data Entry (2nd Step)'!$F$4:$F$1000,"&lt;0",'Data Entry (2nd Step)'!$D$4:$D$1000,M48))</f>
        <v/>
      </c>
    </row>
    <row r="49" spans="1:26">
      <c r="A49" s="88"/>
      <c r="B49" s="88"/>
      <c r="D49" s="9"/>
      <c r="E49" s="79" t="str">
        <f>IF(D49="","",SUMIFS('Data Entry (2nd Step)'!$F$4:$F$1000,'Data Entry (2nd Step)'!$F$4:$F$1000,"&gt;0",'Data Entry (2nd Step)'!$D$4:$D$1000,D49))</f>
        <v/>
      </c>
      <c r="F49" s="9"/>
      <c r="G49" s="9"/>
      <c r="H49" s="79" t="str">
        <f>IF(G49="","",SUMIFS('Data Entry (2nd Step)'!$F$4:$F$1000,'Data Entry (2nd Step)'!$F$4:$F$1000,"&gt;0",'Data Entry (2nd Step)'!$D$4:$D$1000,G49))</f>
        <v/>
      </c>
      <c r="I49" s="9"/>
      <c r="J49" s="9"/>
      <c r="K49" s="79" t="str">
        <f>IF(J49="","",SUMIFS('Data Entry (2nd Step)'!$F$4:$F$1000,'Data Entry (2nd Step)'!$F$4:$F$1000,"&gt;0",'Data Entry (2nd Step)'!$D$4:$D$1000,J49))</f>
        <v/>
      </c>
      <c r="M49" s="87"/>
      <c r="N49" s="86" t="str">
        <f>IF(M49="","",SUMIFS('Data Entry (2nd Step)'!$F$4:$F$1000,'Data Entry (2nd Step)'!$F$4:$F$1000,"&lt;0",'Data Entry (2nd Step)'!$D$4:$D$1000,M49))</f>
        <v/>
      </c>
    </row>
    <row r="50" spans="1:26">
      <c r="A50" s="88"/>
      <c r="B50" s="88"/>
      <c r="D50" s="9"/>
      <c r="E50" s="79" t="str">
        <f>IF(D50="","",SUMIFS('Data Entry (2nd Step)'!$F$4:$F$1000,'Data Entry (2nd Step)'!$F$4:$F$1000,"&gt;0",'Data Entry (2nd Step)'!$D$4:$D$1000,D50))</f>
        <v/>
      </c>
      <c r="F50" s="9"/>
      <c r="G50" s="9"/>
      <c r="H50" s="79" t="str">
        <f>IF(G50="","",SUMIFS('Data Entry (2nd Step)'!$F$4:$F$1000,'Data Entry (2nd Step)'!$F$4:$F$1000,"&gt;0",'Data Entry (2nd Step)'!$D$4:$D$1000,G50))</f>
        <v/>
      </c>
      <c r="I50" s="9"/>
      <c r="J50" s="9"/>
      <c r="K50" s="79" t="str">
        <f>IF(J50="","",SUMIFS('Data Entry (2nd Step)'!$F$4:$F$1000,'Data Entry (2nd Step)'!$F$4:$F$1000,"&gt;0",'Data Entry (2nd Step)'!$D$4:$D$1000,J50))</f>
        <v/>
      </c>
      <c r="M50" s="87"/>
      <c r="N50" s="86" t="str">
        <f>IF(M50="","",SUMIFS('Data Entry (2nd Step)'!$F$4:$F$1000,'Data Entry (2nd Step)'!$F$4:$F$1000,"&lt;0",'Data Entry (2nd Step)'!$D$4:$D$1000,M50))</f>
        <v/>
      </c>
    </row>
    <row r="51" spans="1:26" hidden="1" outlineLevel="1">
      <c r="A51" s="88"/>
      <c r="B51" s="88"/>
      <c r="D51" s="9"/>
      <c r="E51" s="79" t="str">
        <f>IF(D51="","",SUMIFS('Data Entry (2nd Step)'!$F$4:$F$1000,'Data Entry (2nd Step)'!$F$4:$F$1000,"&gt;0",'Data Entry (2nd Step)'!$D$4:$D$1000,D51))</f>
        <v/>
      </c>
      <c r="F51" s="9"/>
      <c r="G51" s="9"/>
      <c r="H51" s="79" t="str">
        <f>IF(G51="","",SUMIFS('Data Entry (2nd Step)'!$F$4:$F$1000,'Data Entry (2nd Step)'!$F$4:$F$1000,"&gt;0",'Data Entry (2nd Step)'!$D$4:$D$1000,G51))</f>
        <v/>
      </c>
      <c r="I51" s="9"/>
      <c r="J51" s="9"/>
      <c r="K51" s="79" t="str">
        <f>IF(J51="","",SUMIFS('Data Entry (2nd Step)'!$F$4:$F$1000,'Data Entry (2nd Step)'!$F$4:$F$1000,"&gt;0",'Data Entry (2nd Step)'!$D$4:$D$1000,J51))</f>
        <v/>
      </c>
      <c r="M51" s="87"/>
      <c r="N51" s="86" t="str">
        <f>IF(M51="","",SUMIFS('Data Entry (2nd Step)'!$F$4:$F$1000,'Data Entry (2nd Step)'!$F$4:$F$1000,"&lt;0",'Data Entry (2nd Step)'!$D$4:$D$1000,M51))</f>
        <v/>
      </c>
    </row>
    <row r="52" spans="1:26" hidden="1" outlineLevel="1">
      <c r="A52" s="88"/>
      <c r="B52" s="88"/>
      <c r="D52" s="9"/>
      <c r="E52" s="79" t="str">
        <f>IF(D52="","",SUMIFS('Data Entry (2nd Step)'!$F$4:$F$1000,'Data Entry (2nd Step)'!$F$4:$F$1000,"&gt;0",'Data Entry (2nd Step)'!$D$4:$D$1000,D52))</f>
        <v/>
      </c>
      <c r="F52" s="9"/>
      <c r="G52" s="9"/>
      <c r="H52" s="79" t="str">
        <f>IF(G52="","",SUMIFS('Data Entry (2nd Step)'!$F$4:$F$1000,'Data Entry (2nd Step)'!$F$4:$F$1000,"&gt;0",'Data Entry (2nd Step)'!$D$4:$D$1000,G52))</f>
        <v/>
      </c>
      <c r="I52" s="9"/>
      <c r="J52" s="9"/>
      <c r="K52" s="79" t="str">
        <f>IF(J52="","",SUMIFS('Data Entry (2nd Step)'!$F$4:$F$1000,'Data Entry (2nd Step)'!$F$4:$F$1000,"&gt;0",'Data Entry (2nd Step)'!$D$4:$D$1000,J52))</f>
        <v/>
      </c>
      <c r="N52" s="86" t="str">
        <f>IF(M52="","",SUMIFS('Data Entry (2nd Step)'!$F$4:$F$1000,'Data Entry (2nd Step)'!$F$4:$F$1000,"&lt;0",'Data Entry (2nd Step)'!$D$4:$D$1000,M52))</f>
        <v/>
      </c>
    </row>
    <row r="53" spans="1:26" hidden="1" outlineLevel="1">
      <c r="A53" s="88"/>
      <c r="B53" s="88"/>
      <c r="D53" s="9"/>
      <c r="E53" s="79" t="str">
        <f>IF(D53="","",SUMIFS('Data Entry (2nd Step)'!$F$4:$F$1000,'Data Entry (2nd Step)'!$F$4:$F$1000,"&gt;0",'Data Entry (2nd Step)'!$D$4:$D$1000,D53))</f>
        <v/>
      </c>
      <c r="F53" s="9"/>
      <c r="G53" s="9"/>
      <c r="H53" s="79" t="str">
        <f>IF(G53="","",SUMIFS('Data Entry (2nd Step)'!$F$4:$F$1000,'Data Entry (2nd Step)'!$F$4:$F$1000,"&gt;0",'Data Entry (2nd Step)'!$D$4:$D$1000,G53))</f>
        <v/>
      </c>
      <c r="I53" s="9"/>
      <c r="J53" s="9"/>
      <c r="K53" s="79" t="str">
        <f>IF(J53="","",SUMIFS('Data Entry (2nd Step)'!$F$4:$F$1000,'Data Entry (2nd Step)'!$F$4:$F$1000,"&gt;0",'Data Entry (2nd Step)'!$D$4:$D$1000,J53))</f>
        <v/>
      </c>
      <c r="N53" s="86" t="str">
        <f>IF(M53="","",SUMIFS('Data Entry (2nd Step)'!$F$4:$F$1000,'Data Entry (2nd Step)'!$F$4:$F$1000,"&lt;0",'Data Entry (2nd Step)'!$D$4:$D$1000,M53))</f>
        <v/>
      </c>
    </row>
    <row r="54" spans="1:26" hidden="1" outlineLevel="1">
      <c r="A54" s="88"/>
      <c r="B54" s="88"/>
      <c r="D54" s="9"/>
      <c r="E54" s="79" t="str">
        <f>IF(D54="","",SUMIFS('Data Entry (2nd Step)'!$F$4:$F$1000,'Data Entry (2nd Step)'!$F$4:$F$1000,"&gt;0",'Data Entry (2nd Step)'!$D$4:$D$1000,D54))</f>
        <v/>
      </c>
      <c r="F54" s="9"/>
      <c r="G54" s="9"/>
      <c r="H54" s="79" t="str">
        <f>IF(G54="","",SUMIFS('Data Entry (2nd Step)'!$F$4:$F$1000,'Data Entry (2nd Step)'!$F$4:$F$1000,"&gt;0",'Data Entry (2nd Step)'!$D$4:$D$1000,G54))</f>
        <v/>
      </c>
      <c r="I54" s="9"/>
      <c r="J54" s="9"/>
      <c r="K54" s="79" t="str">
        <f>IF(J54="","",SUMIFS('Data Entry (2nd Step)'!$F$4:$F$1000,'Data Entry (2nd Step)'!$F$4:$F$1000,"&gt;0",'Data Entry (2nd Step)'!$D$4:$D$1000,J54))</f>
        <v/>
      </c>
      <c r="N54" s="86" t="str">
        <f>IF(M54="","",SUMIFS('Data Entry (2nd Step)'!$F$4:$F$1000,'Data Entry (2nd Step)'!$F$4:$F$1000,"&lt;0",'Data Entry (2nd Step)'!$D$4:$D$1000,M54))</f>
        <v/>
      </c>
    </row>
    <row r="55" spans="1:26" hidden="1" outlineLevel="1">
      <c r="A55" s="88"/>
      <c r="B55" s="88"/>
      <c r="D55" s="9"/>
      <c r="E55" s="79" t="str">
        <f>IF(D55="","",SUMIFS('Data Entry (2nd Step)'!$F$4:$F$1000,'Data Entry (2nd Step)'!$F$4:$F$1000,"&gt;0",'Data Entry (2nd Step)'!$D$4:$D$1000,D55))</f>
        <v/>
      </c>
      <c r="F55" s="9"/>
      <c r="G55" s="9"/>
      <c r="H55" s="79" t="str">
        <f>IF(G55="","",SUMIFS('Data Entry (2nd Step)'!$F$4:$F$1000,'Data Entry (2nd Step)'!$F$4:$F$1000,"&gt;0",'Data Entry (2nd Step)'!$D$4:$D$1000,G55))</f>
        <v/>
      </c>
      <c r="I55" s="9"/>
      <c r="J55" s="9"/>
      <c r="K55" s="79" t="str">
        <f>IF(J55="","",SUMIFS('Data Entry (2nd Step)'!$F$4:$F$1000,'Data Entry (2nd Step)'!$F$4:$F$1000,"&gt;0",'Data Entry (2nd Step)'!$D$4:$D$1000,J55))</f>
        <v/>
      </c>
      <c r="N55" s="86" t="str">
        <f>IF(M55="","",SUMIFS('Data Entry (2nd Step)'!$F$4:$F$1000,'Data Entry (2nd Step)'!$F$4:$F$1000,"&lt;0",'Data Entry (2nd Step)'!$D$4:$D$1000,M55))</f>
        <v/>
      </c>
    </row>
    <row r="56" spans="1:26" hidden="1" outlineLevel="1">
      <c r="A56" s="88"/>
      <c r="B56" s="88"/>
      <c r="D56" s="9"/>
      <c r="E56" s="79" t="str">
        <f>IF(D56="","",SUMIFS('Data Entry (2nd Step)'!$F$4:$F$1000,'Data Entry (2nd Step)'!$F$4:$F$1000,"&gt;0",'Data Entry (2nd Step)'!$D$4:$D$1000,D56))</f>
        <v/>
      </c>
      <c r="F56" s="9"/>
      <c r="G56" s="9"/>
      <c r="H56" s="79" t="str">
        <f>IF(G56="","",SUMIFS('Data Entry (2nd Step)'!$F$4:$F$1000,'Data Entry (2nd Step)'!$F$4:$F$1000,"&gt;0",'Data Entry (2nd Step)'!$D$4:$D$1000,G56))</f>
        <v/>
      </c>
      <c r="I56" s="9"/>
      <c r="J56" s="9"/>
      <c r="K56" s="79" t="str">
        <f>IF(J56="","",SUMIFS('Data Entry (2nd Step)'!$F$4:$F$1000,'Data Entry (2nd Step)'!$F$4:$F$1000,"&gt;0",'Data Entry (2nd Step)'!$D$4:$D$1000,J56))</f>
        <v/>
      </c>
      <c r="N56" s="86" t="str">
        <f>IF(M56="","",SUMIFS('Data Entry (2nd Step)'!$F$4:$F$1000,'Data Entry (2nd Step)'!$F$4:$F$1000,"&lt;0",'Data Entry (2nd Step)'!$D$4:$D$1000,M56))</f>
        <v/>
      </c>
    </row>
    <row r="57" spans="1:26" hidden="1" outlineLevel="1">
      <c r="A57" s="88"/>
      <c r="B57" s="88"/>
      <c r="D57" s="9"/>
      <c r="E57" s="79" t="str">
        <f>IF(D57="","",SUMIFS('Data Entry (2nd Step)'!$F$4:$F$1000,'Data Entry (2nd Step)'!$F$4:$F$1000,"&gt;0",'Data Entry (2nd Step)'!$D$4:$D$1000,D57))</f>
        <v/>
      </c>
      <c r="F57" s="9"/>
      <c r="G57" s="9"/>
      <c r="H57" s="79" t="str">
        <f>IF(G57="","",SUMIFS('Data Entry (2nd Step)'!$F$4:$F$1000,'Data Entry (2nd Step)'!$F$4:$F$1000,"&gt;0",'Data Entry (2nd Step)'!$D$4:$D$1000,G57))</f>
        <v/>
      </c>
      <c r="I57" s="9"/>
      <c r="J57" s="9"/>
      <c r="K57" s="79" t="str">
        <f>IF(J57="","",SUMIFS('Data Entry (2nd Step)'!$F$4:$F$1000,'Data Entry (2nd Step)'!$F$4:$F$1000,"&gt;0",'Data Entry (2nd Step)'!$D$4:$D$1000,J57))</f>
        <v/>
      </c>
      <c r="N57" s="86" t="str">
        <f>IF(M57="","",SUMIFS('Data Entry (2nd Step)'!$F$4:$F$1000,'Data Entry (2nd Step)'!$F$4:$F$1000,"&lt;0",'Data Entry (2nd Step)'!$D$4:$D$1000,M57))</f>
        <v/>
      </c>
    </row>
    <row r="58" spans="1:26" collapsed="1">
      <c r="A58" s="138" t="s">
        <v>45</v>
      </c>
      <c r="B58" s="138"/>
    </row>
    <row r="59" spans="1:26" ht="43.5" customHeight="1">
      <c r="A59" s="138"/>
      <c r="B59" s="138"/>
      <c r="D59" s="137" t="s">
        <v>89</v>
      </c>
      <c r="E59" s="137"/>
      <c r="F59" s="137"/>
      <c r="G59" s="137"/>
      <c r="H59" s="137"/>
      <c r="I59" s="137"/>
      <c r="J59" s="137"/>
      <c r="K59" s="137"/>
      <c r="L59" s="137"/>
      <c r="M59" s="137"/>
      <c r="N59" s="137"/>
      <c r="O59" s="90"/>
      <c r="P59" s="90"/>
      <c r="Q59" s="90"/>
      <c r="R59" s="90"/>
      <c r="S59" s="90"/>
      <c r="T59" s="90"/>
      <c r="U59" s="90"/>
      <c r="V59" s="90"/>
      <c r="W59" s="90"/>
      <c r="X59" s="90"/>
      <c r="Y59" s="90"/>
      <c r="Z59" s="90"/>
    </row>
    <row r="60" spans="1:26" ht="26.25" customHeight="1">
      <c r="A60" s="91"/>
      <c r="B60" s="91"/>
      <c r="D60" s="137" t="s">
        <v>103</v>
      </c>
      <c r="E60" s="137"/>
      <c r="F60" s="137"/>
      <c r="G60" s="137"/>
      <c r="H60" s="137"/>
      <c r="I60" s="137"/>
      <c r="J60" s="137"/>
      <c r="K60" s="137"/>
      <c r="L60" s="137"/>
      <c r="M60" s="137"/>
      <c r="N60" s="137"/>
      <c r="O60" s="92"/>
      <c r="P60" s="92"/>
      <c r="Q60" s="92"/>
      <c r="R60" s="92"/>
      <c r="S60" s="92"/>
      <c r="T60" s="92"/>
      <c r="U60" s="92"/>
      <c r="V60" s="92"/>
      <c r="W60" s="92"/>
      <c r="X60" s="92"/>
      <c r="Y60" s="92"/>
      <c r="Z60" s="92"/>
    </row>
    <row r="61" spans="1:26">
      <c r="A61" s="91"/>
      <c r="B61" s="91"/>
    </row>
    <row r="62" spans="1:26">
      <c r="A62" s="91"/>
      <c r="B62" s="91"/>
    </row>
    <row r="63" spans="1:26">
      <c r="A63" s="91"/>
      <c r="B63" s="91"/>
    </row>
  </sheetData>
  <sheetProtection sheet="1" formatRows="0"/>
  <mergeCells count="33">
    <mergeCell ref="Q43:Q44"/>
    <mergeCell ref="P43:P44"/>
    <mergeCell ref="P26:P27"/>
    <mergeCell ref="Q26:Q27"/>
    <mergeCell ref="J26:K26"/>
    <mergeCell ref="M26:N26"/>
    <mergeCell ref="M7:N7"/>
    <mergeCell ref="M6:N6"/>
    <mergeCell ref="P7:Q7"/>
    <mergeCell ref="P5:Q6"/>
    <mergeCell ref="D3:K4"/>
    <mergeCell ref="J6:K6"/>
    <mergeCell ref="J7:K7"/>
    <mergeCell ref="M3:N4"/>
    <mergeCell ref="D6:E6"/>
    <mergeCell ref="D7:E7"/>
    <mergeCell ref="G7:H7"/>
    <mergeCell ref="A7:B7"/>
    <mergeCell ref="D59:N59"/>
    <mergeCell ref="D60:N60"/>
    <mergeCell ref="A26:B27"/>
    <mergeCell ref="A42:B43"/>
    <mergeCell ref="A58:B59"/>
    <mergeCell ref="D42:E42"/>
    <mergeCell ref="G42:H42"/>
    <mergeCell ref="J42:K42"/>
    <mergeCell ref="M42:N42"/>
    <mergeCell ref="D10:E10"/>
    <mergeCell ref="G10:H10"/>
    <mergeCell ref="J10:K10"/>
    <mergeCell ref="M10:N10"/>
    <mergeCell ref="D26:E26"/>
    <mergeCell ref="G26:H26"/>
  </mergeCells>
  <conditionalFormatting sqref="A10">
    <cfRule type="cellIs" dxfId="82" priority="231" operator="equal">
      <formula>0</formula>
    </cfRule>
  </conditionalFormatting>
  <conditionalFormatting sqref="B10">
    <cfRule type="expression" dxfId="81" priority="232">
      <formula>$A$10=0</formula>
    </cfRule>
  </conditionalFormatting>
  <conditionalFormatting sqref="D7:E8 J7:K8 M7:N8">
    <cfRule type="cellIs" dxfId="80" priority="196" operator="equal">
      <formula>"Fix Errors"</formula>
    </cfRule>
  </conditionalFormatting>
  <conditionalFormatting sqref="D10:E10">
    <cfRule type="containsText" dxfId="79" priority="26" operator="containsText" text="Included">
      <formula>NOT(ISERROR(SEARCH("Included",D10)))</formula>
    </cfRule>
    <cfRule type="expression" dxfId="78" priority="27">
      <formula>LEN(D10)&gt;0</formula>
    </cfRule>
  </conditionalFormatting>
  <conditionalFormatting sqref="D12:E25">
    <cfRule type="cellIs" dxfId="77" priority="229" operator="notEqual">
      <formula>""</formula>
    </cfRule>
  </conditionalFormatting>
  <conditionalFormatting sqref="D26:E26">
    <cfRule type="containsText" dxfId="76" priority="20" operator="containsText" text="Included">
      <formula>NOT(ISERROR(SEARCH("Included",D26)))</formula>
    </cfRule>
    <cfRule type="expression" dxfId="75" priority="21">
      <formula>LEN(D26)&gt;0</formula>
    </cfRule>
  </conditionalFormatting>
  <conditionalFormatting sqref="D28:E41">
    <cfRule type="cellIs" dxfId="74" priority="193" operator="notEqual">
      <formula>""</formula>
    </cfRule>
  </conditionalFormatting>
  <conditionalFormatting sqref="D42:E42">
    <cfRule type="containsText" dxfId="73" priority="6" operator="containsText" text="Included">
      <formula>NOT(ISERROR(SEARCH("Included",D42)))</formula>
    </cfRule>
    <cfRule type="expression" dxfId="72" priority="7">
      <formula>LEN(D42)&gt;0</formula>
    </cfRule>
  </conditionalFormatting>
  <conditionalFormatting sqref="D44:E57">
    <cfRule type="cellIs" dxfId="71" priority="190" operator="notEqual">
      <formula>""</formula>
    </cfRule>
  </conditionalFormatting>
  <conditionalFormatting sqref="G7:H8">
    <cfRule type="cellIs" dxfId="70" priority="197" operator="notEqual">
      <formula>""</formula>
    </cfRule>
  </conditionalFormatting>
  <conditionalFormatting sqref="G10:H10">
    <cfRule type="containsText" dxfId="69" priority="22" operator="containsText" text="Included">
      <formula>NOT(ISERROR(SEARCH("Included",G10)))</formula>
    </cfRule>
    <cfRule type="expression" dxfId="68" priority="23">
      <formula>LEN(G10)&gt;0</formula>
    </cfRule>
  </conditionalFormatting>
  <conditionalFormatting sqref="G12:H25">
    <cfRule type="cellIs" dxfId="67" priority="195" operator="notEqual">
      <formula>""</formula>
    </cfRule>
  </conditionalFormatting>
  <conditionalFormatting sqref="G26:H26">
    <cfRule type="expression" dxfId="66" priority="19">
      <formula>LEN(G26)&gt;0</formula>
    </cfRule>
    <cfRule type="containsText" dxfId="65" priority="18" operator="containsText" text="Included">
      <formula>NOT(ISERROR(SEARCH("Included",G26)))</formula>
    </cfRule>
  </conditionalFormatting>
  <conditionalFormatting sqref="G28:H41">
    <cfRule type="cellIs" dxfId="64" priority="192" operator="notEqual">
      <formula>""</formula>
    </cfRule>
  </conditionalFormatting>
  <conditionalFormatting sqref="G42:H42">
    <cfRule type="containsText" dxfId="63" priority="8" operator="containsText" text="Included">
      <formula>NOT(ISERROR(SEARCH("Included",G42)))</formula>
    </cfRule>
    <cfRule type="expression" dxfId="62" priority="9">
      <formula>LEN(G42)&gt;0</formula>
    </cfRule>
  </conditionalFormatting>
  <conditionalFormatting sqref="G44:H57">
    <cfRule type="cellIs" dxfId="61" priority="189" operator="notEqual">
      <formula>""</formula>
    </cfRule>
  </conditionalFormatting>
  <conditionalFormatting sqref="J10:K10">
    <cfRule type="containsText" dxfId="60" priority="24" operator="containsText" text="Included">
      <formula>NOT(ISERROR(SEARCH("Included",J10)))</formula>
    </cfRule>
    <cfRule type="expression" dxfId="59" priority="25">
      <formula>LEN(J10)&gt;0</formula>
    </cfRule>
  </conditionalFormatting>
  <conditionalFormatting sqref="J12:K25">
    <cfRule type="cellIs" dxfId="58" priority="194" operator="notEqual">
      <formula>""</formula>
    </cfRule>
  </conditionalFormatting>
  <conditionalFormatting sqref="J26:K26">
    <cfRule type="expression" dxfId="57" priority="17">
      <formula>LEN(J26)&gt;0</formula>
    </cfRule>
    <cfRule type="containsText" dxfId="56" priority="16" operator="containsText" text="Included">
      <formula>NOT(ISERROR(SEARCH("Included",J26)))</formula>
    </cfRule>
  </conditionalFormatting>
  <conditionalFormatting sqref="J28:K41">
    <cfRule type="cellIs" dxfId="55" priority="191" operator="notEqual">
      <formula>""</formula>
    </cfRule>
  </conditionalFormatting>
  <conditionalFormatting sqref="J42:K42">
    <cfRule type="containsText" dxfId="54" priority="10" operator="containsText" text="Included">
      <formula>NOT(ISERROR(SEARCH("Included",J42)))</formula>
    </cfRule>
    <cfRule type="expression" dxfId="53" priority="11">
      <formula>LEN(J42)&gt;0</formula>
    </cfRule>
  </conditionalFormatting>
  <conditionalFormatting sqref="J44:K57">
    <cfRule type="cellIs" dxfId="52" priority="188" operator="notEqual">
      <formula>""</formula>
    </cfRule>
  </conditionalFormatting>
  <conditionalFormatting sqref="M10:N10">
    <cfRule type="expression" dxfId="51" priority="198">
      <formula>LEN(M10)&gt;0</formula>
    </cfRule>
    <cfRule type="containsText" dxfId="50" priority="63" operator="containsText" text="Included">
      <formula>NOT(ISERROR(SEARCH("Included",M10)))</formula>
    </cfRule>
  </conditionalFormatting>
  <conditionalFormatting sqref="M12:N25">
    <cfRule type="cellIs" dxfId="49" priority="211" operator="notEqual">
      <formula>""</formula>
    </cfRule>
  </conditionalFormatting>
  <conditionalFormatting sqref="M26:N26">
    <cfRule type="containsText" dxfId="48" priority="14" operator="containsText" text="Included">
      <formula>NOT(ISERROR(SEARCH("Included",M26)))</formula>
    </cfRule>
    <cfRule type="expression" dxfId="47" priority="15">
      <formula>LEN(M26)&gt;0</formula>
    </cfRule>
  </conditionalFormatting>
  <conditionalFormatting sqref="M28:N41">
    <cfRule type="cellIs" dxfId="46" priority="187" operator="notEqual">
      <formula>""</formula>
    </cfRule>
  </conditionalFormatting>
  <conditionalFormatting sqref="M42:N42">
    <cfRule type="expression" dxfId="45" priority="13">
      <formula>LEN(M42)&gt;0</formula>
    </cfRule>
    <cfRule type="containsText" dxfId="44" priority="12" operator="containsText" text="Included">
      <formula>NOT(ISERROR(SEARCH("Included",M42)))</formula>
    </cfRule>
  </conditionalFormatting>
  <conditionalFormatting sqref="M44:N57">
    <cfRule type="cellIs" dxfId="43" priority="186" operator="notEqual">
      <formula>""</formula>
    </cfRule>
  </conditionalFormatting>
  <conditionalFormatting sqref="P7:Q7">
    <cfRule type="cellIs" dxfId="42" priority="185" operator="equal">
      <formula>"Fix Errors"</formula>
    </cfRule>
  </conditionalFormatting>
  <conditionalFormatting sqref="P9:Q17">
    <cfRule type="cellIs" dxfId="41" priority="159" operator="notEqual">
      <formula>""</formula>
    </cfRule>
  </conditionalFormatting>
  <conditionalFormatting sqref="P26:Q27">
    <cfRule type="expression" dxfId="40" priority="235">
      <formula>P28&lt;&gt;""</formula>
    </cfRule>
  </conditionalFormatting>
  <conditionalFormatting sqref="P28:Q41">
    <cfRule type="notContainsBlanks" dxfId="39" priority="5">
      <formula>LEN(TRIM(P28))&gt;0</formula>
    </cfRule>
  </conditionalFormatting>
  <conditionalFormatting sqref="P43:Q44">
    <cfRule type="expression" dxfId="38" priority="240">
      <formula>P45&lt;&gt;""</formula>
    </cfRule>
  </conditionalFormatting>
  <conditionalFormatting sqref="P45:Q57">
    <cfRule type="notContainsBlanks" dxfId="37" priority="1">
      <formula>LEN(TRIM(P45))&gt;0</formula>
    </cfRule>
  </conditionalFormatting>
  <printOptions horizontalCentered="1" verticalCentered="1"/>
  <pageMargins left="0.7" right="0.7" top="0.75" bottom="0.75" header="0.3" footer="0.3"/>
  <pageSetup scale="7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08E659A-B11B-4574-874E-CD27783DB1F6}">
          <x14:formula1>
            <xm:f>'Setup (START HERE)'!$K$14:$K$25</xm:f>
          </x14:formula1>
          <xm:sqref>J43 M43 M27 M11 J27 J11 G43 G27 G11 D11 D27 D43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CAD09-D673-4381-AA60-15195FDF4852}">
  <sheetPr codeName="Sheet4">
    <pageSetUpPr fitToPage="1"/>
  </sheetPr>
  <dimension ref="A2:BL143"/>
  <sheetViews>
    <sheetView zoomScale="85" zoomScaleNormal="85" workbookViewId="0">
      <selection activeCell="AD2" sqref="AD2"/>
    </sheetView>
  </sheetViews>
  <sheetFormatPr defaultColWidth="8.83203125" defaultRowHeight="19.5"/>
  <cols>
    <col min="1" max="1" width="3" style="8" customWidth="1"/>
    <col min="2" max="2" width="70.6640625" style="8" customWidth="1"/>
    <col min="3" max="12" width="8.83203125" style="8"/>
    <col min="13" max="13" width="11.5" style="8" customWidth="1"/>
    <col min="14" max="14" width="70.6640625" style="8" customWidth="1"/>
    <col min="15" max="26" width="8.83203125" style="8"/>
    <col min="27" max="27" width="8.83203125" style="16"/>
    <col min="28" max="31" width="8.83203125" style="8"/>
    <col min="32" max="32" width="28.5" style="17" bestFit="1" customWidth="1"/>
    <col min="33" max="39" width="8.83203125" style="8"/>
    <col min="40" max="40" width="20.5" style="8" bestFit="1" customWidth="1"/>
    <col min="41" max="47" width="8.83203125" style="8"/>
    <col min="48" max="48" width="20.5" style="8" bestFit="1" customWidth="1"/>
    <col min="49" max="55" width="8.83203125" style="8"/>
    <col min="56" max="56" width="20.5" style="8" bestFit="1" customWidth="1"/>
    <col min="57" max="63" width="8.83203125" style="8"/>
    <col min="64" max="64" width="20.5" style="8" bestFit="1" customWidth="1"/>
    <col min="65" max="16384" width="8.83203125" style="8"/>
  </cols>
  <sheetData>
    <row r="2" spans="1:64" ht="18.95" customHeight="1">
      <c r="B2" s="160" t="str">
        <f>CONCATENATE('Setup (START HERE)'!H6,IF('Setup (START HERE)'!H7="","",CONCATENATE(" and ",'Setup (START HERE)'!H7))," - Charts")</f>
        <v xml:space="preserve"> - Charts</v>
      </c>
      <c r="C2" s="160"/>
      <c r="D2" s="160"/>
      <c r="E2" s="160"/>
      <c r="F2" s="160"/>
      <c r="G2" s="160"/>
      <c r="H2" s="160"/>
      <c r="I2" s="160"/>
      <c r="J2" s="160"/>
      <c r="K2" s="160"/>
      <c r="L2" s="160"/>
      <c r="M2" s="160"/>
      <c r="N2" s="160"/>
      <c r="O2" s="160"/>
      <c r="P2" s="160"/>
      <c r="Q2" s="160"/>
      <c r="R2" s="160"/>
      <c r="S2" s="10"/>
      <c r="T2" s="10"/>
      <c r="U2" s="10"/>
      <c r="V2" s="9"/>
      <c r="W2" s="9"/>
      <c r="X2" s="9"/>
      <c r="AA2" s="158" t="s">
        <v>74</v>
      </c>
      <c r="AB2" s="158"/>
      <c r="AC2" s="158"/>
      <c r="AD2" s="93" t="b">
        <v>1</v>
      </c>
    </row>
    <row r="3" spans="1:64" ht="12" customHeight="1">
      <c r="A3" s="10"/>
      <c r="B3" s="160"/>
      <c r="C3" s="160"/>
      <c r="D3" s="160"/>
      <c r="E3" s="160"/>
      <c r="F3" s="160"/>
      <c r="G3" s="160"/>
      <c r="H3" s="160"/>
      <c r="I3" s="160"/>
      <c r="J3" s="160"/>
      <c r="K3" s="160"/>
      <c r="L3" s="160"/>
      <c r="M3" s="160"/>
      <c r="N3" s="160"/>
      <c r="O3" s="160"/>
      <c r="P3" s="160"/>
      <c r="Q3" s="160"/>
      <c r="R3" s="160"/>
      <c r="S3" s="10"/>
      <c r="T3" s="10"/>
      <c r="U3" s="10"/>
      <c r="V3" s="9"/>
      <c r="W3" s="9"/>
      <c r="X3" s="9"/>
    </row>
    <row r="4" spans="1:64" ht="12" customHeight="1">
      <c r="A4" s="10"/>
      <c r="B4" s="160"/>
      <c r="C4" s="160"/>
      <c r="D4" s="160"/>
      <c r="E4" s="160"/>
      <c r="F4" s="160"/>
      <c r="G4" s="160"/>
      <c r="H4" s="160"/>
      <c r="I4" s="160"/>
      <c r="J4" s="160"/>
      <c r="K4" s="160"/>
      <c r="L4" s="160"/>
      <c r="M4" s="160"/>
      <c r="N4" s="160"/>
      <c r="O4" s="160"/>
      <c r="P4" s="160"/>
      <c r="Q4" s="160"/>
      <c r="R4" s="160"/>
      <c r="S4" s="10"/>
      <c r="T4" s="10"/>
      <c r="U4" s="10"/>
      <c r="V4" s="9"/>
      <c r="W4" s="9"/>
      <c r="X4" s="9"/>
    </row>
    <row r="5" spans="1:64" ht="12" customHeight="1">
      <c r="A5" s="10"/>
      <c r="B5" s="160"/>
      <c r="C5" s="160"/>
      <c r="D5" s="160"/>
      <c r="E5" s="160"/>
      <c r="F5" s="160"/>
      <c r="G5" s="160"/>
      <c r="H5" s="160"/>
      <c r="I5" s="160"/>
      <c r="J5" s="160"/>
      <c r="K5" s="160"/>
      <c r="L5" s="160"/>
      <c r="M5" s="160"/>
      <c r="N5" s="160"/>
      <c r="O5" s="160"/>
      <c r="P5" s="160"/>
      <c r="Q5" s="160"/>
      <c r="R5" s="160"/>
      <c r="S5" s="10"/>
      <c r="T5" s="10"/>
      <c r="U5" s="10"/>
      <c r="V5" s="9"/>
      <c r="W5" s="9"/>
      <c r="X5" s="9"/>
      <c r="BG5" s="155" t="str">
        <f>B63</f>
        <v>Assets and Liabilities By Location</v>
      </c>
      <c r="BH5" s="155"/>
      <c r="BI5" s="155"/>
      <c r="BJ5" s="155"/>
      <c r="BK5" s="155"/>
      <c r="BL5" s="155"/>
    </row>
    <row r="6" spans="1:64" ht="19.5" customHeight="1">
      <c r="A6" s="9"/>
      <c r="B6" s="9" t="str">
        <f>IF(TL_Chart_Type="","",IF(COUNTIF($N$7,TL_Chart_Type)+COUNTIF($B$35,TL_Chart_Type)+COUNTIF($N$35,TL_Chart_Type)&gt;0,"Chart Selected More than Once",""))</f>
        <v/>
      </c>
      <c r="C6" s="9"/>
      <c r="D6" s="9"/>
      <c r="E6" s="9"/>
      <c r="F6" s="9"/>
      <c r="G6" s="9"/>
      <c r="H6" s="9"/>
      <c r="I6" s="9"/>
      <c r="J6" s="9"/>
      <c r="K6" s="9"/>
      <c r="L6" s="9"/>
      <c r="M6" s="9"/>
      <c r="N6" s="9" t="str">
        <f>IF(TR_Chart_Type="","",IF(COUNTIF(TL_Chart_Type,TR_Chart_Type)+COUNTIF(BL_Chart_Type,TR_Chart_Type)+COUNTIF(BR_Chart_Type,TR_Chart_Type)&gt;0,"Chart Selected More than Once",""))</f>
        <v/>
      </c>
      <c r="O6" s="9"/>
      <c r="P6" s="9"/>
      <c r="Q6" s="9"/>
      <c r="R6" s="9"/>
      <c r="S6" s="9"/>
      <c r="T6" s="9"/>
      <c r="U6" s="9"/>
      <c r="V6" s="9"/>
      <c r="W6" s="9"/>
      <c r="X6" s="9"/>
      <c r="BG6" s="155"/>
      <c r="BH6" s="155"/>
      <c r="BI6" s="155"/>
      <c r="BJ6" s="155"/>
      <c r="BK6" s="155"/>
      <c r="BL6" s="155"/>
    </row>
    <row r="7" spans="1:64" ht="19.5" customHeight="1">
      <c r="A7" s="9"/>
      <c r="B7" s="164" t="s">
        <v>56</v>
      </c>
      <c r="C7" s="164"/>
      <c r="D7" s="164"/>
      <c r="E7" s="164"/>
      <c r="F7" s="164"/>
      <c r="G7" s="164"/>
      <c r="H7" s="164"/>
      <c r="I7" s="164"/>
      <c r="J7" s="164"/>
      <c r="K7" s="164"/>
      <c r="L7" s="164"/>
      <c r="M7" s="9"/>
      <c r="N7" s="164" t="s">
        <v>57</v>
      </c>
      <c r="O7" s="164"/>
      <c r="P7" s="164"/>
      <c r="Q7" s="164"/>
      <c r="R7" s="164"/>
      <c r="S7" s="164"/>
      <c r="T7" s="164"/>
      <c r="U7" s="164"/>
      <c r="V7" s="164"/>
      <c r="W7" s="164"/>
      <c r="X7" s="164"/>
      <c r="AA7" s="156" t="str">
        <f>TL_Chart_Type</f>
        <v>Assets by Type/Account</v>
      </c>
      <c r="AB7" s="156"/>
      <c r="AC7" s="156"/>
      <c r="AD7" s="156"/>
      <c r="AE7" s="156"/>
      <c r="AF7" s="156"/>
      <c r="AG7" s="18"/>
      <c r="AH7" s="18"/>
      <c r="AI7" s="156" t="str">
        <f>TR_Chart_Type</f>
        <v>Debts by Category</v>
      </c>
      <c r="AJ7" s="156"/>
      <c r="AK7" s="156"/>
      <c r="AL7" s="156"/>
      <c r="AM7" s="156"/>
      <c r="AN7" s="156"/>
      <c r="AQ7" s="156" t="str">
        <f>BL_Chart_Type</f>
        <v>Assets by Category</v>
      </c>
      <c r="AR7" s="156"/>
      <c r="AS7" s="156"/>
      <c r="AT7" s="156"/>
      <c r="AU7" s="156"/>
      <c r="AV7" s="156"/>
      <c r="AY7" s="156" t="str">
        <f>BR_Chart_Type</f>
        <v>Assets by Owner</v>
      </c>
      <c r="AZ7" s="156"/>
      <c r="BA7" s="156"/>
      <c r="BB7" s="156"/>
      <c r="BC7" s="156"/>
      <c r="BD7" s="156"/>
      <c r="BG7" s="155"/>
      <c r="BH7" s="155"/>
      <c r="BI7" s="155"/>
      <c r="BJ7" s="155"/>
      <c r="BK7" s="155"/>
      <c r="BL7" s="155"/>
    </row>
    <row r="8" spans="1:64" ht="19.5" customHeight="1">
      <c r="A8" s="9"/>
      <c r="B8" s="165"/>
      <c r="C8" s="165"/>
      <c r="D8" s="165"/>
      <c r="E8" s="165"/>
      <c r="F8" s="165"/>
      <c r="G8" s="165"/>
      <c r="H8" s="165"/>
      <c r="I8" s="165"/>
      <c r="J8" s="165"/>
      <c r="K8" s="165"/>
      <c r="L8" s="165"/>
      <c r="M8" s="9"/>
      <c r="N8" s="165"/>
      <c r="O8" s="165"/>
      <c r="P8" s="165"/>
      <c r="Q8" s="165"/>
      <c r="R8" s="165"/>
      <c r="S8" s="165"/>
      <c r="T8" s="165"/>
      <c r="U8" s="165"/>
      <c r="V8" s="165"/>
      <c r="W8" s="165"/>
      <c r="X8" s="165"/>
      <c r="AA8" s="157"/>
      <c r="AB8" s="157"/>
      <c r="AC8" s="157"/>
      <c r="AD8" s="157"/>
      <c r="AE8" s="157"/>
      <c r="AF8" s="157"/>
      <c r="AG8" s="18"/>
      <c r="AH8" s="18"/>
      <c r="AI8" s="157"/>
      <c r="AJ8" s="157"/>
      <c r="AK8" s="157"/>
      <c r="AL8" s="157"/>
      <c r="AM8" s="157"/>
      <c r="AN8" s="157"/>
      <c r="AQ8" s="157"/>
      <c r="AR8" s="157"/>
      <c r="AS8" s="157"/>
      <c r="AT8" s="157"/>
      <c r="AU8" s="157"/>
      <c r="AV8" s="157"/>
      <c r="AY8" s="157"/>
      <c r="AZ8" s="157"/>
      <c r="BA8" s="157"/>
      <c r="BB8" s="157"/>
      <c r="BC8" s="157"/>
      <c r="BD8" s="157"/>
      <c r="BG8" s="95"/>
      <c r="BH8" s="95"/>
      <c r="BI8" s="95"/>
      <c r="BJ8" s="95"/>
      <c r="BK8" s="95"/>
      <c r="BL8" s="95"/>
    </row>
    <row r="9" spans="1:64" ht="18" customHeight="1">
      <c r="A9" s="9"/>
      <c r="B9" s="9"/>
      <c r="C9" s="9"/>
      <c r="D9" s="9"/>
      <c r="E9" s="9"/>
      <c r="F9" s="9"/>
      <c r="G9" s="9"/>
      <c r="H9" s="9"/>
      <c r="I9" s="9"/>
      <c r="J9" s="9"/>
      <c r="K9" s="9"/>
      <c r="L9" s="9"/>
      <c r="M9" s="9"/>
      <c r="N9" s="9"/>
      <c r="O9" s="9"/>
      <c r="P9" s="9"/>
      <c r="Q9" s="9"/>
      <c r="R9" s="9"/>
      <c r="S9" s="9"/>
      <c r="T9" s="9"/>
      <c r="U9" s="9"/>
      <c r="V9" s="9"/>
      <c r="W9" s="9"/>
      <c r="X9" s="9"/>
      <c r="AI9" s="16"/>
      <c r="AN9" s="17"/>
      <c r="AQ9" s="16"/>
      <c r="AV9" s="17"/>
      <c r="AY9" s="16"/>
      <c r="BD9" s="17"/>
    </row>
    <row r="10" spans="1:64" ht="18" customHeight="1">
      <c r="A10" s="9"/>
      <c r="B10" s="161" t="str">
        <f>VLOOKUP(TL_Chart_Type,'Charts Data Organized'!Q4:R7,2,FALSE)</f>
        <v>HOW TO READ THIS CHART:
This chart organizes your assets based on the account types you have designated in the SETUP page.  This chart may get  hard to read if you have a lot of different account types.  For simpler net worth situations, it can be extrememly helpful to know all the account types you have.  Use this in reviewing assets and beneficiaries.</v>
      </c>
      <c r="C10" s="9"/>
      <c r="D10" s="9"/>
      <c r="E10" s="9"/>
      <c r="F10" s="9"/>
      <c r="G10" s="9"/>
      <c r="H10" s="9"/>
      <c r="I10" s="9"/>
      <c r="J10" s="9"/>
      <c r="K10" s="9"/>
      <c r="L10" s="9"/>
      <c r="M10" s="9"/>
      <c r="N10" s="161" t="str">
        <f>VLOOKUP(TR_Chart_Type,'Charts Data Organized'!Q4:R7,2,FALSE)</f>
        <v>HOW TO READ THIS CHART:
This chart consolidates all of your debt into the three categories that you picked in the SETUP page.  This tool allows up to 3 groups.  I prefer to use these three:
1. Debt - Mortgages
2. Debt - General
3. Debt - High Interest
These groupings allow you to see the difference between debt to be address immediately (High Interest) vs mortgages and general debt.
The pie slices are sized relative to your assets to give you a relative understanding of your debt in comparison to your assets.</v>
      </c>
      <c r="O10" s="9"/>
      <c r="P10" s="9"/>
      <c r="Q10" s="9"/>
      <c r="R10" s="9"/>
      <c r="S10" s="9"/>
      <c r="T10" s="9"/>
      <c r="U10" s="9"/>
      <c r="V10" s="9"/>
      <c r="W10" s="9"/>
      <c r="X10" s="9"/>
      <c r="AA10" s="16" t="str" cm="1">
        <f t="array" ref="AA10">IF(Show_Details=TRUE,IF(TL_Details=TL_Chart_Type,Asset_Chart_Labels,IF(TL_Details=TR_Chart_Type,Debt_Chart_Labels,IF(TL_Details=BL_Chart_Type,Category_Chart_Labels,IF(TL_Details=BR_Chart_Type,Ownership_Chart_Labels,"")))),"")</f>
        <v/>
      </c>
      <c r="AB10" s="11"/>
      <c r="AC10" s="11"/>
      <c r="AD10" s="11"/>
      <c r="AE10" s="11"/>
      <c r="AF10" s="17" cm="1">
        <f t="array" ref="AF10">IF(Show_Details=TRUE,IF(TL_Details=TL_Chart_Type,Asset_Chart_Data,IF(TL_Details=TR_Chart_Type,Debt_Chart_Data,IF(TL_Details=BL_Chart_Type,Category_Chart_Data,IF(TL_Details=BR_Chart_Type,Ownership_Chart_Data,"")))),"")</f>
        <v>0</v>
      </c>
      <c r="AI10" s="16" t="str" cm="1">
        <f t="array" ref="AI10:AI13">IF(Show_Details=TRUE,IF(TR_Details=TL_Chart_Type,Asset_Chart_Labels,IF(TR_Details=TR_Chart_Type,Debt_Chart_Labels,IF(TR_Details=BL_Chart_Type,Category_Chart_Labels,IF(TR_Details=BR_Chart_Type,Ownership_Chart_Labels,"")))),"")</f>
        <v>Assets</v>
      </c>
      <c r="AJ10" s="11"/>
      <c r="AK10" s="11"/>
      <c r="AL10" s="11"/>
      <c r="AM10" s="11"/>
      <c r="AN10" s="17" cm="1">
        <f t="array" ref="AN10:AN13">IF(Show_Details=TRUE,IF(TR_Details=TL_Chart_Type,Asset_Chart_Data,IF(TR_Details=TR_Chart_Type,Debt_Chart_Data,IF(TR_Details=BL_Chart_Type,Category_Chart_Data,IF(TR_Details=BR_Chart_Type,Ownership_Chart_Data,"")))),"")</f>
        <v>0</v>
      </c>
      <c r="AQ10" s="16" t="str" cm="1">
        <f t="array" ref="AQ10:AQ16">IF(Show_Details=TRUE,IF(BL_Details=TL_Chart_Type,Asset_Chart_Labels,IF(BL_Details=TR_Chart_Type,Debt_Chart_Labels,IF(BL_Details=BL_Chart_Type,Category_Chart_Labels,IF(BL_Details=BR_Chart_Type,Ownership_Chart_Labels,"")))),"")</f>
        <v>Retirement</v>
      </c>
      <c r="AR10" s="11"/>
      <c r="AS10" s="11"/>
      <c r="AT10" s="11"/>
      <c r="AU10" s="11"/>
      <c r="AV10" s="17" cm="1">
        <f t="array" ref="AV10:AV16">IF(Show_Details=TRUE,IF(BL_Details=TL_Chart_Type,Asset_Chart_Data,IF(BL_Details=TR_Chart_Type,Debt_Chart_Data,IF(BL_Details=BL_Chart_Type,Category_Chart_Data,IF(BL_Details=BR_Chart_Type,Ownership_Chart_Data,"")))),"")</f>
        <v>0</v>
      </c>
      <c r="AY10" s="16" t="str" cm="1">
        <f t="array" ref="AY10">IF(Show_Details=TRUE,IF(BR_Details=TL_Chart_Type,Asset_Chart_Labels,IF(BR_Details=TR_Chart_Type,Debt_Chart_Labels,IF(BR_Details=BL_Chart_Type,Category_Chart_Labels,IF(BR_Details=BR_Chart_Type,Ownership_Chart_Labels,"")))),"")</f>
        <v/>
      </c>
      <c r="AZ10" s="11"/>
      <c r="BA10" s="11"/>
      <c r="BB10" s="11"/>
      <c r="BC10" s="11"/>
      <c r="BD10" s="17" cm="1">
        <f t="array" ref="BD10">IF(Show_Details=TRUE,IF(BR_Details=TL_Chart_Type,Asset_Chart_Data,IF(BR_Details=TR_Chart_Type,Debt_Chart_Data,IF(BR_Details=BL_Chart_Type,Category_Chart_Data,IF(BR_Details=BR_Chart_Type,Ownership_Chart_Data,"")))),"")</f>
        <v>0</v>
      </c>
      <c r="BG10" s="16" t="str" cm="1">
        <f t="array" ref="BG10">IF(Show_Details=TRUE,Custodian_Labels,"")</f>
        <v/>
      </c>
      <c r="BH10" s="11"/>
      <c r="BI10" s="11"/>
      <c r="BJ10" s="11"/>
      <c r="BK10" s="11"/>
      <c r="BL10" s="17" cm="1">
        <f t="array" ref="BL10">IF(Show_Details=TRUE,Custodian_Data,"")</f>
        <v>0</v>
      </c>
    </row>
    <row r="11" spans="1:64" ht="18" customHeight="1">
      <c r="A11" s="9"/>
      <c r="B11" s="162"/>
      <c r="C11" s="9"/>
      <c r="D11" s="9"/>
      <c r="E11" s="9"/>
      <c r="F11" s="9"/>
      <c r="G11" s="9"/>
      <c r="H11" s="9"/>
      <c r="I11" s="9"/>
      <c r="J11" s="9"/>
      <c r="K11" s="9"/>
      <c r="L11" s="9"/>
      <c r="M11" s="9"/>
      <c r="N11" s="162"/>
      <c r="O11" s="9"/>
      <c r="P11" s="9"/>
      <c r="Q11" s="9"/>
      <c r="R11" s="9"/>
      <c r="S11" s="9"/>
      <c r="T11" s="9"/>
      <c r="U11" s="9"/>
      <c r="V11" s="9"/>
      <c r="W11" s="9"/>
      <c r="X11" s="9"/>
      <c r="AB11" s="11"/>
      <c r="AC11" s="11"/>
      <c r="AD11" s="11"/>
      <c r="AE11" s="11"/>
      <c r="AI11" s="16" t="str">
        <v>Debt - Mortgages</v>
      </c>
      <c r="AJ11" s="11"/>
      <c r="AK11" s="11"/>
      <c r="AL11" s="11"/>
      <c r="AM11" s="11"/>
      <c r="AN11" s="17">
        <v>0</v>
      </c>
      <c r="AQ11" s="16" t="str">
        <v>Cash</v>
      </c>
      <c r="AR11" s="11"/>
      <c r="AS11" s="11"/>
      <c r="AT11" s="11"/>
      <c r="AU11" s="11"/>
      <c r="AV11" s="17">
        <v>0</v>
      </c>
      <c r="AY11" s="16"/>
      <c r="AZ11" s="11"/>
      <c r="BA11" s="11"/>
      <c r="BB11" s="11"/>
      <c r="BC11" s="11"/>
      <c r="BD11" s="17"/>
      <c r="BG11" s="16"/>
      <c r="BH11" s="11"/>
      <c r="BI11" s="11"/>
      <c r="BJ11" s="11"/>
      <c r="BK11" s="11"/>
      <c r="BL11" s="17"/>
    </row>
    <row r="12" spans="1:64" ht="18" customHeight="1">
      <c r="A12" s="9"/>
      <c r="B12" s="162"/>
      <c r="C12" s="9"/>
      <c r="D12" s="9"/>
      <c r="E12" s="9"/>
      <c r="F12" s="9"/>
      <c r="G12" s="9"/>
      <c r="H12" s="9"/>
      <c r="I12" s="9"/>
      <c r="J12" s="9"/>
      <c r="K12" s="9"/>
      <c r="L12" s="9"/>
      <c r="M12" s="9"/>
      <c r="N12" s="162"/>
      <c r="O12" s="9"/>
      <c r="P12" s="9"/>
      <c r="Q12" s="9"/>
      <c r="R12" s="9"/>
      <c r="S12" s="9"/>
      <c r="T12" s="9"/>
      <c r="U12" s="9"/>
      <c r="V12" s="9"/>
      <c r="W12" s="9"/>
      <c r="X12" s="9"/>
      <c r="AB12" s="11"/>
      <c r="AC12" s="11"/>
      <c r="AD12" s="11"/>
      <c r="AE12" s="11"/>
      <c r="AI12" s="16" t="str">
        <v>Debt - General</v>
      </c>
      <c r="AJ12" s="11"/>
      <c r="AK12" s="11"/>
      <c r="AL12" s="11"/>
      <c r="AM12" s="11"/>
      <c r="AN12" s="17">
        <v>0</v>
      </c>
      <c r="AQ12" s="16" t="str">
        <v>Real Estate</v>
      </c>
      <c r="AR12" s="11"/>
      <c r="AS12" s="11"/>
      <c r="AT12" s="11"/>
      <c r="AU12" s="11"/>
      <c r="AV12" s="17">
        <v>0</v>
      </c>
      <c r="AY12" s="16"/>
      <c r="AZ12" s="11"/>
      <c r="BA12" s="11"/>
      <c r="BB12" s="11"/>
      <c r="BC12" s="11"/>
      <c r="BD12" s="17"/>
      <c r="BG12" s="16"/>
      <c r="BH12" s="11"/>
      <c r="BI12" s="11"/>
      <c r="BJ12" s="11"/>
      <c r="BK12" s="11"/>
      <c r="BL12" s="17"/>
    </row>
    <row r="13" spans="1:64" ht="18" customHeight="1">
      <c r="A13" s="9"/>
      <c r="B13" s="162"/>
      <c r="C13" s="9"/>
      <c r="D13" s="9"/>
      <c r="E13" s="9"/>
      <c r="F13" s="9"/>
      <c r="G13" s="9"/>
      <c r="H13" s="9"/>
      <c r="I13" s="9"/>
      <c r="J13" s="9"/>
      <c r="K13" s="9"/>
      <c r="L13" s="9"/>
      <c r="M13" s="9"/>
      <c r="N13" s="162"/>
      <c r="O13" s="9"/>
      <c r="P13" s="9"/>
      <c r="Q13" s="9"/>
      <c r="R13" s="9"/>
      <c r="S13" s="9"/>
      <c r="T13" s="9"/>
      <c r="U13" s="9"/>
      <c r="V13" s="9"/>
      <c r="W13" s="9"/>
      <c r="X13" s="9"/>
      <c r="AB13" s="11"/>
      <c r="AC13" s="11"/>
      <c r="AD13" s="11"/>
      <c r="AE13" s="11"/>
      <c r="AI13" s="16" t="str">
        <v>Debt - High Interest (&gt;10%)</v>
      </c>
      <c r="AJ13" s="11"/>
      <c r="AK13" s="11"/>
      <c r="AL13" s="11"/>
      <c r="AM13" s="11"/>
      <c r="AN13" s="17">
        <v>0</v>
      </c>
      <c r="AQ13" s="16" t="str">
        <v>General Investment</v>
      </c>
      <c r="AR13" s="11"/>
      <c r="AS13" s="11"/>
      <c r="AT13" s="11"/>
      <c r="AU13" s="11"/>
      <c r="AV13" s="17">
        <v>0</v>
      </c>
      <c r="AY13" s="16"/>
      <c r="AZ13" s="11"/>
      <c r="BA13" s="11"/>
      <c r="BB13" s="11"/>
      <c r="BC13" s="11"/>
      <c r="BD13" s="17"/>
      <c r="BG13" s="16"/>
      <c r="BH13" s="11"/>
      <c r="BI13" s="11"/>
      <c r="BJ13" s="11"/>
      <c r="BK13" s="11"/>
      <c r="BL13" s="17"/>
    </row>
    <row r="14" spans="1:64" ht="18" customHeight="1">
      <c r="A14" s="9"/>
      <c r="B14" s="162"/>
      <c r="C14" s="9"/>
      <c r="D14" s="9"/>
      <c r="E14" s="9"/>
      <c r="F14" s="9"/>
      <c r="G14" s="9"/>
      <c r="H14" s="9"/>
      <c r="I14" s="9"/>
      <c r="J14" s="9"/>
      <c r="K14" s="9"/>
      <c r="L14" s="9"/>
      <c r="M14" s="9"/>
      <c r="N14" s="162"/>
      <c r="O14" s="9"/>
      <c r="P14" s="9"/>
      <c r="Q14" s="9"/>
      <c r="R14" s="9"/>
      <c r="S14" s="9"/>
      <c r="T14" s="9"/>
      <c r="U14" s="9"/>
      <c r="V14" s="9"/>
      <c r="W14" s="9"/>
      <c r="X14" s="9"/>
      <c r="AC14" s="11"/>
      <c r="AD14" s="11"/>
      <c r="AE14" s="11"/>
      <c r="AI14" s="16"/>
      <c r="AK14" s="11"/>
      <c r="AL14" s="11"/>
      <c r="AM14" s="11"/>
      <c r="AN14" s="17"/>
      <c r="AQ14" s="16" t="str">
        <v>Business Ownership</v>
      </c>
      <c r="AS14" s="11"/>
      <c r="AT14" s="11"/>
      <c r="AU14" s="11"/>
      <c r="AV14" s="17">
        <v>0</v>
      </c>
      <c r="AY14" s="16"/>
      <c r="BA14" s="11"/>
      <c r="BB14" s="11"/>
      <c r="BC14" s="11"/>
      <c r="BD14" s="17"/>
      <c r="BG14" s="16"/>
      <c r="BI14" s="11"/>
      <c r="BJ14" s="11"/>
      <c r="BK14" s="11"/>
      <c r="BL14" s="17"/>
    </row>
    <row r="15" spans="1:64" ht="18" customHeight="1">
      <c r="A15" s="9"/>
      <c r="B15" s="162"/>
      <c r="C15" s="9"/>
      <c r="D15" s="9"/>
      <c r="E15" s="9"/>
      <c r="F15" s="9"/>
      <c r="G15" s="9"/>
      <c r="H15" s="9"/>
      <c r="I15" s="9"/>
      <c r="J15" s="9"/>
      <c r="K15" s="9"/>
      <c r="L15" s="9"/>
      <c r="M15" s="9"/>
      <c r="N15" s="162"/>
      <c r="O15" s="9"/>
      <c r="P15" s="9"/>
      <c r="Q15" s="9"/>
      <c r="R15" s="9"/>
      <c r="S15" s="9"/>
      <c r="T15" s="9"/>
      <c r="U15" s="9"/>
      <c r="V15" s="9"/>
      <c r="W15" s="9"/>
      <c r="X15" s="9"/>
      <c r="AB15" s="11"/>
      <c r="AC15" s="11"/>
      <c r="AD15" s="11"/>
      <c r="AE15" s="11"/>
      <c r="AI15" s="16"/>
      <c r="AJ15" s="11"/>
      <c r="AK15" s="11"/>
      <c r="AL15" s="11"/>
      <c r="AM15" s="11"/>
      <c r="AN15" s="17"/>
      <c r="AQ15" s="16" t="str">
        <v>Personal Items</v>
      </c>
      <c r="AR15" s="11"/>
      <c r="AS15" s="11"/>
      <c r="AT15" s="11"/>
      <c r="AU15" s="11"/>
      <c r="AV15" s="17">
        <v>0</v>
      </c>
      <c r="AY15" s="16"/>
      <c r="AZ15" s="11"/>
      <c r="BA15" s="11"/>
      <c r="BB15" s="11"/>
      <c r="BC15" s="11"/>
      <c r="BD15" s="17"/>
      <c r="BG15" s="16"/>
      <c r="BH15" s="11"/>
      <c r="BI15" s="11"/>
      <c r="BJ15" s="11"/>
      <c r="BK15" s="11"/>
      <c r="BL15" s="17"/>
    </row>
    <row r="16" spans="1:64" ht="18" customHeight="1">
      <c r="A16" s="9"/>
      <c r="B16" s="162"/>
      <c r="C16" s="9"/>
      <c r="D16" s="9"/>
      <c r="E16" s="9"/>
      <c r="F16" s="9"/>
      <c r="G16" s="9"/>
      <c r="H16" s="9"/>
      <c r="I16" s="9"/>
      <c r="J16" s="9"/>
      <c r="K16" s="9"/>
      <c r="L16" s="9"/>
      <c r="M16" s="9"/>
      <c r="N16" s="162"/>
      <c r="O16" s="9"/>
      <c r="P16" s="9"/>
      <c r="Q16" s="9"/>
      <c r="R16" s="9"/>
      <c r="S16" s="9"/>
      <c r="T16" s="9"/>
      <c r="U16" s="9"/>
      <c r="V16" s="9"/>
      <c r="W16" s="9"/>
      <c r="X16" s="9"/>
      <c r="AB16" s="11"/>
      <c r="AC16" s="11"/>
      <c r="AD16" s="11"/>
      <c r="AE16" s="11"/>
      <c r="AI16" s="16"/>
      <c r="AJ16" s="11"/>
      <c r="AK16" s="11"/>
      <c r="AL16" s="11"/>
      <c r="AM16" s="11"/>
      <c r="AN16" s="17"/>
      <c r="AQ16" s="16" t="str">
        <v>Other</v>
      </c>
      <c r="AR16" s="11"/>
      <c r="AS16" s="11"/>
      <c r="AT16" s="11"/>
      <c r="AU16" s="11"/>
      <c r="AV16" s="17">
        <v>0</v>
      </c>
      <c r="AY16" s="16"/>
      <c r="AZ16" s="11"/>
      <c r="BA16" s="11"/>
      <c r="BB16" s="11"/>
      <c r="BC16" s="11"/>
      <c r="BD16" s="17"/>
      <c r="BG16" s="16"/>
      <c r="BH16" s="11"/>
      <c r="BI16" s="11"/>
      <c r="BJ16" s="11"/>
      <c r="BK16" s="11"/>
      <c r="BL16" s="17"/>
    </row>
    <row r="17" spans="1:64" ht="18" customHeight="1">
      <c r="A17" s="9"/>
      <c r="B17" s="162"/>
      <c r="C17" s="9"/>
      <c r="D17" s="9"/>
      <c r="E17" s="9"/>
      <c r="F17" s="9"/>
      <c r="G17" s="9"/>
      <c r="H17" s="9"/>
      <c r="I17" s="9"/>
      <c r="J17" s="9"/>
      <c r="K17" s="9"/>
      <c r="L17" s="9"/>
      <c r="M17" s="9"/>
      <c r="N17" s="162"/>
      <c r="O17" s="9"/>
      <c r="P17" s="9"/>
      <c r="Q17" s="9"/>
      <c r="R17" s="9"/>
      <c r="S17" s="9"/>
      <c r="T17" s="9"/>
      <c r="U17" s="9"/>
      <c r="V17" s="9"/>
      <c r="W17" s="9"/>
      <c r="X17" s="9"/>
      <c r="AB17" s="11"/>
      <c r="AC17" s="11"/>
      <c r="AD17" s="11"/>
      <c r="AE17" s="11"/>
      <c r="AI17" s="16"/>
      <c r="AJ17" s="11"/>
      <c r="AK17" s="11"/>
      <c r="AL17" s="11"/>
      <c r="AM17" s="11"/>
      <c r="AN17" s="17"/>
      <c r="AQ17" s="16"/>
      <c r="AR17" s="11"/>
      <c r="AS17" s="11"/>
      <c r="AT17" s="11"/>
      <c r="AU17" s="11"/>
      <c r="AV17" s="17"/>
      <c r="AY17" s="16"/>
      <c r="AZ17" s="11"/>
      <c r="BA17" s="11"/>
      <c r="BB17" s="11"/>
      <c r="BC17" s="11"/>
      <c r="BD17" s="17"/>
      <c r="BG17" s="16"/>
      <c r="BH17" s="11"/>
      <c r="BI17" s="11"/>
      <c r="BJ17" s="11"/>
      <c r="BK17" s="11"/>
      <c r="BL17" s="17"/>
    </row>
    <row r="18" spans="1:64" ht="18" customHeight="1">
      <c r="A18" s="9"/>
      <c r="B18" s="162"/>
      <c r="C18" s="9"/>
      <c r="D18" s="9"/>
      <c r="E18" s="9"/>
      <c r="F18" s="9"/>
      <c r="G18" s="9"/>
      <c r="H18" s="9"/>
      <c r="I18" s="9"/>
      <c r="J18" s="9"/>
      <c r="K18" s="9"/>
      <c r="L18" s="9"/>
      <c r="M18" s="9"/>
      <c r="N18" s="162"/>
      <c r="O18" s="9"/>
      <c r="P18" s="9"/>
      <c r="Q18" s="9"/>
      <c r="R18" s="9"/>
      <c r="S18" s="9"/>
      <c r="T18" s="9"/>
      <c r="U18" s="9"/>
      <c r="V18" s="9"/>
      <c r="W18" s="9"/>
      <c r="X18" s="9"/>
      <c r="AB18" s="11"/>
      <c r="AC18" s="11"/>
      <c r="AD18" s="11"/>
      <c r="AE18" s="11"/>
      <c r="AI18" s="16"/>
      <c r="AJ18" s="11"/>
      <c r="AK18" s="11"/>
      <c r="AL18" s="11"/>
      <c r="AM18" s="11"/>
      <c r="AN18" s="17"/>
      <c r="AQ18" s="16"/>
      <c r="AR18" s="11"/>
      <c r="AS18" s="11"/>
      <c r="AT18" s="11"/>
      <c r="AU18" s="11"/>
      <c r="AV18" s="17"/>
      <c r="AY18" s="16"/>
      <c r="AZ18" s="11"/>
      <c r="BA18" s="11"/>
      <c r="BB18" s="11"/>
      <c r="BC18" s="11"/>
      <c r="BD18" s="17"/>
      <c r="BG18" s="16"/>
      <c r="BH18" s="11"/>
      <c r="BI18" s="11"/>
      <c r="BJ18" s="11"/>
      <c r="BK18" s="11"/>
      <c r="BL18" s="17"/>
    </row>
    <row r="19" spans="1:64" ht="18" customHeight="1">
      <c r="A19" s="9"/>
      <c r="B19" s="162"/>
      <c r="C19" s="9"/>
      <c r="D19" s="9"/>
      <c r="E19" s="9"/>
      <c r="F19" s="9"/>
      <c r="G19" s="9"/>
      <c r="H19" s="9"/>
      <c r="I19" s="9"/>
      <c r="J19" s="9"/>
      <c r="K19" s="9"/>
      <c r="L19" s="9"/>
      <c r="M19" s="9"/>
      <c r="N19" s="162"/>
      <c r="O19" s="9"/>
      <c r="P19" s="9"/>
      <c r="Q19" s="9"/>
      <c r="R19" s="9"/>
      <c r="S19" s="9"/>
      <c r="T19" s="9"/>
      <c r="U19" s="9"/>
      <c r="V19" s="9"/>
      <c r="W19" s="9"/>
      <c r="X19" s="9"/>
      <c r="AB19" s="11"/>
      <c r="AC19" s="11"/>
      <c r="AD19" s="11"/>
      <c r="AE19" s="11"/>
      <c r="AI19" s="16"/>
      <c r="AJ19" s="11"/>
      <c r="AK19" s="11"/>
      <c r="AL19" s="11"/>
      <c r="AM19" s="11"/>
      <c r="AN19" s="17"/>
      <c r="AQ19" s="16"/>
      <c r="AR19" s="11"/>
      <c r="AS19" s="11"/>
      <c r="AT19" s="11"/>
      <c r="AU19" s="11"/>
      <c r="AV19" s="17"/>
      <c r="AY19" s="16"/>
      <c r="AZ19" s="11"/>
      <c r="BA19" s="11"/>
      <c r="BB19" s="11"/>
      <c r="BC19" s="11"/>
      <c r="BD19" s="17"/>
      <c r="BG19" s="16"/>
      <c r="BH19" s="11"/>
      <c r="BI19" s="11"/>
      <c r="BJ19" s="11"/>
      <c r="BK19" s="11"/>
      <c r="BL19" s="17"/>
    </row>
    <row r="20" spans="1:64" ht="18" customHeight="1">
      <c r="A20" s="9"/>
      <c r="B20" s="162"/>
      <c r="C20" s="9"/>
      <c r="D20" s="9"/>
      <c r="E20" s="9"/>
      <c r="F20" s="9"/>
      <c r="G20" s="9"/>
      <c r="H20" s="9"/>
      <c r="I20" s="9"/>
      <c r="J20" s="9"/>
      <c r="K20" s="9"/>
      <c r="L20" s="9"/>
      <c r="M20" s="9"/>
      <c r="N20" s="162"/>
      <c r="O20" s="9"/>
      <c r="P20" s="9"/>
      <c r="Q20" s="9"/>
      <c r="R20" s="9"/>
      <c r="S20" s="9"/>
      <c r="T20" s="9"/>
      <c r="U20" s="9"/>
      <c r="V20" s="9"/>
      <c r="W20" s="9"/>
      <c r="X20" s="9"/>
      <c r="AC20" s="11"/>
      <c r="AD20" s="11"/>
      <c r="AE20" s="11"/>
      <c r="AI20" s="16"/>
      <c r="AK20" s="11"/>
      <c r="AL20" s="11"/>
      <c r="AM20" s="11"/>
      <c r="AN20" s="17"/>
      <c r="AQ20" s="16"/>
      <c r="AS20" s="11"/>
      <c r="AT20" s="11"/>
      <c r="AU20" s="11"/>
      <c r="AV20" s="17"/>
      <c r="AY20" s="16"/>
      <c r="BA20" s="11"/>
      <c r="BB20" s="11"/>
      <c r="BC20" s="11"/>
      <c r="BD20" s="17"/>
      <c r="BG20" s="16"/>
      <c r="BI20" s="11"/>
      <c r="BJ20" s="11"/>
      <c r="BK20" s="11"/>
      <c r="BL20" s="17"/>
    </row>
    <row r="21" spans="1:64" ht="18" customHeight="1">
      <c r="A21" s="9"/>
      <c r="B21" s="162"/>
      <c r="C21" s="9"/>
      <c r="D21" s="9"/>
      <c r="E21" s="9"/>
      <c r="F21" s="9"/>
      <c r="G21" s="9"/>
      <c r="H21" s="9"/>
      <c r="I21" s="9"/>
      <c r="J21" s="9"/>
      <c r="K21" s="9"/>
      <c r="L21" s="9"/>
      <c r="M21" s="9"/>
      <c r="N21" s="162"/>
      <c r="O21" s="9"/>
      <c r="P21" s="9"/>
      <c r="Q21" s="9"/>
      <c r="R21" s="9"/>
      <c r="S21" s="9"/>
      <c r="T21" s="9"/>
      <c r="U21" s="9"/>
      <c r="V21" s="9"/>
      <c r="W21" s="9"/>
      <c r="X21" s="9"/>
      <c r="AC21" s="11"/>
      <c r="AD21" s="11"/>
      <c r="AE21" s="11"/>
      <c r="AI21" s="16"/>
      <c r="AK21" s="11"/>
      <c r="AL21" s="11"/>
      <c r="AM21" s="11"/>
      <c r="AN21" s="17"/>
      <c r="AQ21" s="16"/>
      <c r="AS21" s="11"/>
      <c r="AT21" s="11"/>
      <c r="AU21" s="11"/>
      <c r="AV21" s="17"/>
      <c r="AY21" s="16"/>
      <c r="BA21" s="11"/>
      <c r="BB21" s="11"/>
      <c r="BC21" s="11"/>
      <c r="BD21" s="17"/>
      <c r="BG21" s="16"/>
      <c r="BI21" s="11"/>
      <c r="BJ21" s="11"/>
      <c r="BK21" s="11"/>
      <c r="BL21" s="17"/>
    </row>
    <row r="22" spans="1:64" ht="18" customHeight="1">
      <c r="A22" s="9"/>
      <c r="B22" s="162"/>
      <c r="C22" s="9"/>
      <c r="D22" s="9"/>
      <c r="E22" s="9"/>
      <c r="F22" s="9"/>
      <c r="G22" s="9"/>
      <c r="H22" s="9"/>
      <c r="I22" s="9"/>
      <c r="J22" s="9"/>
      <c r="K22" s="9"/>
      <c r="L22" s="9"/>
      <c r="M22" s="9"/>
      <c r="N22" s="162"/>
      <c r="O22" s="9"/>
      <c r="P22" s="9"/>
      <c r="Q22" s="9"/>
      <c r="R22" s="9"/>
      <c r="S22" s="9"/>
      <c r="T22" s="9"/>
      <c r="U22" s="9"/>
      <c r="V22" s="9"/>
      <c r="W22" s="9"/>
      <c r="X22" s="9"/>
      <c r="AC22" s="11"/>
      <c r="AD22" s="11"/>
      <c r="AE22" s="11"/>
      <c r="AI22" s="16"/>
      <c r="AK22" s="11"/>
      <c r="AL22" s="11"/>
      <c r="AM22" s="11"/>
      <c r="AN22" s="17"/>
      <c r="AQ22" s="16"/>
      <c r="AS22" s="11"/>
      <c r="AT22" s="11"/>
      <c r="AU22" s="11"/>
      <c r="AV22" s="17"/>
      <c r="AY22" s="16"/>
      <c r="BA22" s="11"/>
      <c r="BB22" s="11"/>
      <c r="BC22" s="11"/>
      <c r="BD22" s="17"/>
      <c r="BG22" s="16"/>
      <c r="BI22" s="11"/>
      <c r="BJ22" s="11"/>
      <c r="BK22" s="11"/>
      <c r="BL22" s="17"/>
    </row>
    <row r="23" spans="1:64" ht="18" customHeight="1">
      <c r="A23" s="9"/>
      <c r="B23" s="162"/>
      <c r="C23" s="9"/>
      <c r="D23" s="9"/>
      <c r="E23" s="9"/>
      <c r="F23" s="9"/>
      <c r="G23" s="9"/>
      <c r="H23" s="9"/>
      <c r="I23" s="9"/>
      <c r="J23" s="9"/>
      <c r="K23" s="9"/>
      <c r="L23" s="9"/>
      <c r="M23" s="9"/>
      <c r="N23" s="162"/>
      <c r="O23" s="9"/>
      <c r="P23" s="9"/>
      <c r="Q23" s="9"/>
      <c r="R23" s="9"/>
      <c r="S23" s="9"/>
      <c r="T23" s="9"/>
      <c r="U23" s="9"/>
      <c r="V23" s="9"/>
      <c r="W23" s="9"/>
      <c r="X23" s="9"/>
      <c r="AC23" s="11"/>
      <c r="AD23" s="11"/>
      <c r="AE23" s="11"/>
      <c r="AI23" s="16"/>
      <c r="AK23" s="11"/>
      <c r="AL23" s="11"/>
      <c r="AM23" s="11"/>
      <c r="AN23" s="17"/>
      <c r="AQ23" s="16"/>
      <c r="AS23" s="11"/>
      <c r="AT23" s="11"/>
      <c r="AU23" s="11"/>
      <c r="AV23" s="17"/>
      <c r="AY23" s="16"/>
      <c r="BA23" s="11"/>
      <c r="BB23" s="11"/>
      <c r="BC23" s="11"/>
      <c r="BD23" s="17"/>
      <c r="BG23" s="16"/>
      <c r="BI23" s="11"/>
      <c r="BJ23" s="11"/>
      <c r="BK23" s="11"/>
      <c r="BL23" s="17"/>
    </row>
    <row r="24" spans="1:64" ht="18" customHeight="1">
      <c r="A24" s="9"/>
      <c r="B24" s="162"/>
      <c r="C24" s="9"/>
      <c r="D24" s="9"/>
      <c r="E24" s="9"/>
      <c r="F24" s="9"/>
      <c r="G24" s="9"/>
      <c r="H24" s="9"/>
      <c r="I24" s="9"/>
      <c r="J24" s="9"/>
      <c r="K24" s="9"/>
      <c r="L24" s="9"/>
      <c r="M24" s="9"/>
      <c r="N24" s="162"/>
      <c r="O24" s="9"/>
      <c r="P24" s="9"/>
      <c r="Q24" s="9"/>
      <c r="R24" s="9"/>
      <c r="S24" s="9"/>
      <c r="T24" s="9"/>
      <c r="U24" s="9"/>
      <c r="V24" s="9"/>
      <c r="W24" s="9"/>
      <c r="X24" s="9"/>
      <c r="AC24" s="11"/>
      <c r="AD24" s="11"/>
      <c r="AE24" s="11"/>
      <c r="AI24" s="16"/>
      <c r="AK24" s="11"/>
      <c r="AL24" s="11"/>
      <c r="AM24" s="11"/>
      <c r="AN24" s="17"/>
      <c r="AQ24" s="16"/>
      <c r="AS24" s="11"/>
      <c r="AT24" s="11"/>
      <c r="AU24" s="11"/>
      <c r="AV24" s="17"/>
      <c r="AY24" s="16"/>
      <c r="BA24" s="11"/>
      <c r="BB24" s="11"/>
      <c r="BC24" s="11"/>
      <c r="BD24" s="17"/>
      <c r="BG24" s="16"/>
      <c r="BI24" s="11"/>
      <c r="BJ24" s="11"/>
      <c r="BK24" s="11"/>
      <c r="BL24" s="17"/>
    </row>
    <row r="25" spans="1:64" ht="18" customHeight="1">
      <c r="A25" s="9"/>
      <c r="B25" s="162"/>
      <c r="C25" s="9"/>
      <c r="D25" s="9"/>
      <c r="E25" s="9"/>
      <c r="F25" s="9"/>
      <c r="G25" s="9"/>
      <c r="H25" s="9"/>
      <c r="I25" s="9"/>
      <c r="J25" s="9"/>
      <c r="K25" s="9"/>
      <c r="L25" s="9"/>
      <c r="M25" s="9"/>
      <c r="N25" s="162"/>
      <c r="O25" s="9"/>
      <c r="P25" s="9"/>
      <c r="Q25" s="9"/>
      <c r="R25" s="9"/>
      <c r="S25" s="9"/>
      <c r="T25" s="9"/>
      <c r="U25" s="9"/>
      <c r="V25" s="9"/>
      <c r="W25" s="9"/>
      <c r="X25" s="9"/>
      <c r="AC25" s="11"/>
      <c r="AD25" s="11"/>
      <c r="AE25" s="11"/>
      <c r="AI25" s="16"/>
      <c r="AK25" s="11"/>
      <c r="AL25" s="11"/>
      <c r="AM25" s="11"/>
      <c r="AN25" s="17"/>
      <c r="AQ25" s="16"/>
      <c r="AS25" s="11"/>
      <c r="AT25" s="11"/>
      <c r="AU25" s="11"/>
      <c r="AV25" s="17"/>
      <c r="AY25" s="16"/>
      <c r="BA25" s="11"/>
      <c r="BB25" s="11"/>
      <c r="BC25" s="11"/>
      <c r="BD25" s="17"/>
      <c r="BG25" s="16"/>
      <c r="BI25" s="11"/>
      <c r="BJ25" s="11"/>
      <c r="BK25" s="11"/>
      <c r="BL25" s="17"/>
    </row>
    <row r="26" spans="1:64" ht="18" customHeight="1">
      <c r="A26" s="9"/>
      <c r="B26" s="162"/>
      <c r="C26" s="9"/>
      <c r="D26" s="9"/>
      <c r="E26" s="9"/>
      <c r="F26" s="9"/>
      <c r="G26" s="9"/>
      <c r="H26" s="9"/>
      <c r="I26" s="9"/>
      <c r="J26" s="9"/>
      <c r="K26" s="9"/>
      <c r="L26" s="9"/>
      <c r="M26" s="9"/>
      <c r="N26" s="162"/>
      <c r="O26" s="9"/>
      <c r="P26" s="9"/>
      <c r="Q26" s="9"/>
      <c r="R26" s="9"/>
      <c r="S26" s="9"/>
      <c r="T26" s="9"/>
      <c r="U26" s="9"/>
      <c r="V26" s="9"/>
      <c r="W26" s="9"/>
      <c r="X26" s="9"/>
      <c r="AC26" s="11"/>
      <c r="AD26" s="11"/>
      <c r="AE26" s="11"/>
      <c r="AI26" s="16"/>
      <c r="AK26" s="11"/>
      <c r="AL26" s="11"/>
      <c r="AM26" s="11"/>
      <c r="AN26" s="17"/>
      <c r="AQ26" s="16"/>
      <c r="AS26" s="11"/>
      <c r="AT26" s="94"/>
      <c r="AU26" s="11"/>
      <c r="AV26" s="17"/>
      <c r="AY26" s="16"/>
      <c r="BA26" s="11"/>
      <c r="BB26" s="11"/>
      <c r="BC26" s="11"/>
      <c r="BD26" s="17"/>
      <c r="BG26" s="16"/>
      <c r="BI26" s="11"/>
      <c r="BJ26" s="11"/>
      <c r="BK26" s="11"/>
      <c r="BL26" s="17"/>
    </row>
    <row r="27" spans="1:64" ht="18" customHeight="1">
      <c r="A27" s="9"/>
      <c r="B27" s="162"/>
      <c r="C27" s="9"/>
      <c r="D27" s="9"/>
      <c r="E27" s="9"/>
      <c r="F27" s="9"/>
      <c r="G27" s="9"/>
      <c r="H27" s="9"/>
      <c r="I27" s="9"/>
      <c r="J27" s="9"/>
      <c r="K27" s="9"/>
      <c r="L27" s="9"/>
      <c r="M27" s="9"/>
      <c r="N27" s="162"/>
      <c r="O27" s="9"/>
      <c r="P27" s="9"/>
      <c r="Q27" s="9"/>
      <c r="R27" s="9"/>
      <c r="S27" s="9"/>
      <c r="T27" s="9"/>
      <c r="U27" s="9"/>
      <c r="V27" s="9"/>
      <c r="W27" s="9"/>
      <c r="X27" s="9"/>
      <c r="AC27" s="11"/>
      <c r="AD27" s="11"/>
      <c r="AE27" s="11"/>
      <c r="AI27" s="16"/>
      <c r="AJ27" s="11"/>
      <c r="AK27" s="11"/>
      <c r="AL27" s="11"/>
      <c r="AM27" s="11"/>
      <c r="AN27" s="17"/>
      <c r="AP27" s="63"/>
      <c r="AQ27" s="16"/>
      <c r="AR27" s="11"/>
      <c r="AS27" s="11"/>
      <c r="AT27" s="11"/>
      <c r="AU27" s="11"/>
      <c r="AV27" s="17"/>
      <c r="AY27" s="16"/>
      <c r="AZ27" s="11"/>
      <c r="BA27" s="11"/>
      <c r="BB27" s="11"/>
      <c r="BC27" s="11"/>
      <c r="BD27" s="17"/>
      <c r="BG27" s="16"/>
      <c r="BH27" s="11"/>
      <c r="BI27" s="11"/>
      <c r="BJ27" s="11"/>
      <c r="BK27" s="11"/>
      <c r="BL27" s="17"/>
    </row>
    <row r="28" spans="1:64" ht="18" customHeight="1">
      <c r="A28" s="9"/>
      <c r="B28" s="162"/>
      <c r="C28" s="9"/>
      <c r="D28" s="9"/>
      <c r="E28" s="9"/>
      <c r="F28" s="9"/>
      <c r="G28" s="9"/>
      <c r="H28" s="9"/>
      <c r="I28" s="9"/>
      <c r="J28" s="9"/>
      <c r="K28" s="9"/>
      <c r="L28" s="9"/>
      <c r="M28" s="9"/>
      <c r="N28" s="162"/>
      <c r="O28" s="9"/>
      <c r="P28" s="9"/>
      <c r="Q28" s="9"/>
      <c r="R28" s="9"/>
      <c r="S28" s="9"/>
      <c r="T28" s="9"/>
      <c r="U28" s="9"/>
      <c r="V28" s="9"/>
      <c r="W28" s="9"/>
      <c r="X28" s="9"/>
      <c r="AC28" s="11"/>
      <c r="AD28" s="11"/>
      <c r="AE28" s="11"/>
      <c r="AI28" s="16"/>
      <c r="AJ28" s="11"/>
      <c r="AK28" s="11"/>
      <c r="AL28" s="11"/>
      <c r="AM28" s="11"/>
      <c r="AN28" s="17"/>
      <c r="AQ28" s="16"/>
      <c r="AR28" s="11"/>
      <c r="AS28" s="11"/>
      <c r="AT28" s="11"/>
      <c r="AU28" s="11"/>
      <c r="AV28" s="17"/>
      <c r="AY28" s="16"/>
      <c r="AZ28" s="11"/>
      <c r="BA28" s="11"/>
      <c r="BB28" s="11"/>
      <c r="BC28" s="11"/>
      <c r="BD28" s="17"/>
      <c r="BG28" s="16"/>
      <c r="BH28" s="11"/>
      <c r="BI28" s="11"/>
      <c r="BJ28" s="11"/>
      <c r="BK28" s="11"/>
      <c r="BL28" s="17"/>
    </row>
    <row r="29" spans="1:64" ht="18" customHeight="1">
      <c r="A29" s="9"/>
      <c r="B29" s="162"/>
      <c r="C29" s="9"/>
      <c r="D29" s="9"/>
      <c r="E29" s="9"/>
      <c r="F29" s="9"/>
      <c r="G29" s="9"/>
      <c r="H29" s="9"/>
      <c r="I29" s="9"/>
      <c r="J29" s="9"/>
      <c r="K29" s="9"/>
      <c r="L29" s="9"/>
      <c r="M29" s="9"/>
      <c r="N29" s="162"/>
      <c r="O29" s="9"/>
      <c r="P29" s="9"/>
      <c r="Q29" s="9"/>
      <c r="R29" s="9"/>
      <c r="S29" s="9"/>
      <c r="T29" s="9"/>
      <c r="U29" s="9"/>
      <c r="V29" s="9"/>
      <c r="W29" s="9"/>
      <c r="X29" s="9"/>
      <c r="AC29" s="11"/>
      <c r="AD29" s="11"/>
      <c r="AE29" s="11"/>
      <c r="AI29" s="16"/>
      <c r="AJ29" s="11"/>
      <c r="AK29" s="11"/>
      <c r="AL29" s="11"/>
      <c r="AM29" s="11"/>
      <c r="AN29" s="17"/>
      <c r="AQ29" s="16"/>
      <c r="AR29" s="11"/>
      <c r="AS29" s="11"/>
      <c r="AT29" s="11"/>
      <c r="AU29" s="11"/>
      <c r="AV29" s="17"/>
      <c r="AY29" s="16"/>
      <c r="AZ29" s="11"/>
      <c r="BA29" s="11"/>
      <c r="BB29" s="11"/>
      <c r="BC29" s="11"/>
      <c r="BD29" s="17"/>
      <c r="BG29" s="16"/>
      <c r="BH29" s="11"/>
      <c r="BI29" s="11"/>
      <c r="BJ29" s="11"/>
      <c r="BK29" s="11"/>
      <c r="BL29" s="17"/>
    </row>
    <row r="30" spans="1:64" ht="18" customHeight="1">
      <c r="A30" s="9"/>
      <c r="B30" s="162"/>
      <c r="C30" s="9"/>
      <c r="D30" s="9"/>
      <c r="E30" s="9"/>
      <c r="F30" s="9"/>
      <c r="G30" s="9"/>
      <c r="H30" s="9"/>
      <c r="I30" s="9"/>
      <c r="J30" s="9"/>
      <c r="K30" s="9"/>
      <c r="L30" s="9"/>
      <c r="M30" s="9"/>
      <c r="N30" s="162"/>
      <c r="O30" s="9"/>
      <c r="P30" s="9"/>
      <c r="Q30" s="9"/>
      <c r="R30" s="9"/>
      <c r="S30" s="9"/>
      <c r="T30" s="9"/>
      <c r="U30" s="9"/>
      <c r="V30" s="9"/>
      <c r="W30" s="9"/>
      <c r="X30" s="9"/>
      <c r="AC30" s="11"/>
      <c r="AD30" s="11"/>
      <c r="AE30" s="11"/>
      <c r="AI30" s="16"/>
      <c r="AJ30" s="11"/>
      <c r="AK30" s="11"/>
      <c r="AL30" s="11"/>
      <c r="AM30" s="11"/>
      <c r="AN30" s="17"/>
      <c r="AQ30" s="16"/>
      <c r="AR30" s="11"/>
      <c r="AS30" s="11"/>
      <c r="AT30" s="11"/>
      <c r="AU30" s="11"/>
      <c r="AV30" s="17"/>
      <c r="AY30" s="16"/>
      <c r="AZ30" s="11"/>
      <c r="BA30" s="11"/>
      <c r="BB30" s="11"/>
      <c r="BC30" s="11"/>
      <c r="BD30" s="17"/>
      <c r="BG30" s="16"/>
      <c r="BH30" s="11"/>
      <c r="BI30" s="11"/>
      <c r="BJ30" s="11"/>
      <c r="BK30" s="11"/>
      <c r="BL30" s="17"/>
    </row>
    <row r="31" spans="1:64" ht="18" customHeight="1">
      <c r="A31" s="9"/>
      <c r="B31" s="163"/>
      <c r="C31" s="9"/>
      <c r="D31" s="9"/>
      <c r="E31" s="9"/>
      <c r="F31" s="9"/>
      <c r="G31" s="9"/>
      <c r="H31" s="9"/>
      <c r="I31" s="9"/>
      <c r="J31" s="9"/>
      <c r="K31" s="9"/>
      <c r="L31" s="9"/>
      <c r="M31" s="9"/>
      <c r="N31" s="163"/>
      <c r="O31" s="9"/>
      <c r="P31" s="9"/>
      <c r="Q31" s="9"/>
      <c r="R31" s="9"/>
      <c r="S31" s="9"/>
      <c r="T31" s="9"/>
      <c r="U31" s="9"/>
      <c r="V31" s="9"/>
      <c r="W31" s="9"/>
      <c r="X31" s="9"/>
      <c r="AC31" s="11"/>
      <c r="AD31" s="11"/>
      <c r="AE31" s="11"/>
      <c r="AI31" s="16"/>
      <c r="AK31" s="11"/>
      <c r="AL31" s="11"/>
      <c r="AM31" s="11"/>
      <c r="AN31" s="17"/>
      <c r="AQ31" s="16"/>
      <c r="AS31" s="11"/>
      <c r="AT31" s="11"/>
      <c r="AU31" s="11"/>
      <c r="AV31" s="17"/>
      <c r="AY31" s="16"/>
      <c r="BA31" s="11"/>
      <c r="BB31" s="11"/>
      <c r="BC31" s="11"/>
      <c r="BD31" s="17"/>
      <c r="BG31" s="16"/>
      <c r="BI31" s="11"/>
      <c r="BJ31" s="11"/>
      <c r="BK31" s="11"/>
      <c r="BL31" s="17"/>
    </row>
    <row r="32" spans="1:64" ht="18" customHeight="1">
      <c r="A32" s="9"/>
      <c r="B32" s="9"/>
      <c r="C32" s="9"/>
      <c r="D32" s="9"/>
      <c r="E32" s="9"/>
      <c r="F32" s="9"/>
      <c r="G32" s="9"/>
      <c r="H32" s="9"/>
      <c r="I32" s="9"/>
      <c r="J32" s="9"/>
      <c r="K32" s="9"/>
      <c r="L32" s="9"/>
      <c r="M32" s="9"/>
      <c r="N32" s="9"/>
      <c r="O32" s="9"/>
      <c r="P32" s="9"/>
      <c r="Q32" s="9"/>
      <c r="R32" s="9"/>
      <c r="S32" s="9"/>
      <c r="T32" s="9"/>
      <c r="U32" s="9"/>
      <c r="V32" s="9"/>
      <c r="W32" s="9"/>
      <c r="X32" s="9"/>
      <c r="AC32" s="11"/>
      <c r="AD32" s="11"/>
      <c r="AE32" s="11"/>
      <c r="AI32" s="16"/>
      <c r="AJ32" s="11"/>
      <c r="AK32" s="11"/>
      <c r="AL32" s="11"/>
      <c r="AM32" s="11"/>
      <c r="AN32" s="17"/>
      <c r="AQ32" s="16"/>
      <c r="AR32" s="11"/>
      <c r="AS32" s="11"/>
      <c r="AT32" s="11"/>
      <c r="AU32" s="11"/>
      <c r="AV32" s="17"/>
      <c r="AY32" s="16"/>
      <c r="AZ32" s="11"/>
      <c r="BA32" s="11"/>
      <c r="BB32" s="11"/>
      <c r="BC32" s="11"/>
      <c r="BD32" s="17"/>
      <c r="BG32" s="16"/>
      <c r="BH32" s="11"/>
      <c r="BI32" s="11"/>
      <c r="BJ32" s="11"/>
      <c r="BK32" s="11"/>
      <c r="BL32" s="17"/>
    </row>
    <row r="33" spans="1:64" ht="18" customHeight="1">
      <c r="A33" s="9"/>
      <c r="B33" s="9"/>
      <c r="C33" s="9"/>
      <c r="D33" s="9"/>
      <c r="E33" s="9"/>
      <c r="F33" s="9"/>
      <c r="G33" s="9"/>
      <c r="H33" s="9"/>
      <c r="I33" s="9"/>
      <c r="J33" s="9"/>
      <c r="K33" s="9"/>
      <c r="L33" s="9"/>
      <c r="M33" s="9"/>
      <c r="N33" s="9"/>
      <c r="O33" s="9"/>
      <c r="P33" s="9"/>
      <c r="Q33" s="9"/>
      <c r="R33" s="9"/>
      <c r="S33" s="9"/>
      <c r="T33" s="9"/>
      <c r="U33" s="9"/>
      <c r="V33" s="9"/>
      <c r="W33" s="9"/>
      <c r="X33" s="9"/>
      <c r="AC33" s="11"/>
      <c r="AD33" s="11"/>
      <c r="AE33" s="11"/>
      <c r="AI33" s="16"/>
      <c r="AJ33" s="11"/>
      <c r="AK33" s="11"/>
      <c r="AL33" s="11"/>
      <c r="AM33" s="11"/>
      <c r="AN33" s="17"/>
      <c r="AQ33" s="16"/>
      <c r="AR33" s="11"/>
      <c r="AS33" s="11"/>
      <c r="AT33" s="11"/>
      <c r="AU33" s="11"/>
      <c r="AV33" s="17"/>
      <c r="AY33" s="16"/>
      <c r="AZ33" s="11"/>
      <c r="BA33" s="11"/>
      <c r="BB33" s="11"/>
      <c r="BC33" s="11"/>
      <c r="BD33" s="17"/>
      <c r="BG33" s="16"/>
      <c r="BH33" s="11"/>
      <c r="BI33" s="11"/>
      <c r="BJ33" s="11"/>
      <c r="BK33" s="11"/>
      <c r="BL33" s="17"/>
    </row>
    <row r="34" spans="1:64" ht="18" customHeight="1">
      <c r="A34" s="9"/>
      <c r="B34" s="9" t="str">
        <f>IF(BL_Chart_Type="","",IF(COUNTIF(TR_Chart_Type,BL_Chart_Type)+COUNTIF(TL_Chart_Type,BL_Chart_Type)+COUNTIF(BR_Chart_Type,BL_Chart_Type)&gt;0,"Chart Selected More than Once",""))</f>
        <v/>
      </c>
      <c r="C34" s="9"/>
      <c r="D34" s="9"/>
      <c r="E34" s="9"/>
      <c r="F34" s="9"/>
      <c r="G34" s="9"/>
      <c r="H34" s="9"/>
      <c r="I34" s="9"/>
      <c r="J34" s="9"/>
      <c r="K34" s="9"/>
      <c r="L34" s="9"/>
      <c r="M34" s="9"/>
      <c r="N34" s="9" t="str">
        <f>IF(BR_Chart_Type="","",IF(COUNTIF(TR_Chart_Type,BR_Chart_Type)+COUNTIF(TL_Chart_Type,BR_Chart_Type)+COUNTIF(BL_Chart_Type,BR_Chart_Type)&gt;0,"Chart Selected More than Once",""))</f>
        <v/>
      </c>
      <c r="O34" s="9"/>
      <c r="P34" s="9"/>
      <c r="Q34" s="9"/>
      <c r="R34" s="9"/>
      <c r="S34" s="9"/>
      <c r="T34" s="9"/>
      <c r="U34" s="9"/>
      <c r="V34" s="9"/>
      <c r="W34" s="9"/>
      <c r="X34" s="9"/>
      <c r="AC34" s="11"/>
      <c r="AD34" s="11"/>
      <c r="AE34" s="11"/>
      <c r="AI34" s="16"/>
      <c r="AJ34" s="11"/>
      <c r="AK34" s="11"/>
      <c r="AL34" s="11"/>
      <c r="AM34" s="11"/>
      <c r="AN34" s="17"/>
      <c r="AQ34" s="16"/>
      <c r="AR34" s="11"/>
      <c r="AS34" s="11"/>
      <c r="AT34" s="11"/>
      <c r="AU34" s="11"/>
      <c r="AV34" s="17"/>
      <c r="AY34" s="16"/>
      <c r="AZ34" s="11"/>
      <c r="BA34" s="11"/>
      <c r="BB34" s="11"/>
      <c r="BC34" s="11"/>
      <c r="BD34" s="17"/>
      <c r="BG34" s="16"/>
      <c r="BH34" s="11"/>
      <c r="BI34" s="11"/>
      <c r="BJ34" s="11"/>
      <c r="BK34" s="11"/>
      <c r="BL34" s="17"/>
    </row>
    <row r="35" spans="1:64" ht="18" customHeight="1">
      <c r="A35" s="9"/>
      <c r="B35" s="164" t="s">
        <v>54</v>
      </c>
      <c r="C35" s="164"/>
      <c r="D35" s="164"/>
      <c r="E35" s="164"/>
      <c r="F35" s="164"/>
      <c r="G35" s="164"/>
      <c r="H35" s="164"/>
      <c r="I35" s="164"/>
      <c r="J35" s="164"/>
      <c r="K35" s="164"/>
      <c r="L35" s="164"/>
      <c r="M35" s="9"/>
      <c r="N35" s="164" t="s">
        <v>55</v>
      </c>
      <c r="O35" s="164"/>
      <c r="P35" s="164"/>
      <c r="Q35" s="164"/>
      <c r="R35" s="164"/>
      <c r="S35" s="164"/>
      <c r="T35" s="164"/>
      <c r="U35" s="164"/>
      <c r="V35" s="164"/>
      <c r="W35" s="164"/>
      <c r="X35" s="164"/>
      <c r="AC35" s="11"/>
      <c r="AD35" s="11"/>
      <c r="AE35" s="11"/>
      <c r="AI35" s="16"/>
      <c r="AJ35" s="11"/>
      <c r="AK35" s="11"/>
      <c r="AL35" s="11"/>
      <c r="AM35" s="11"/>
      <c r="AN35" s="17"/>
      <c r="AQ35" s="16"/>
      <c r="AR35" s="11"/>
      <c r="AS35" s="11"/>
      <c r="AT35" s="11"/>
      <c r="AU35" s="11"/>
      <c r="AV35" s="17"/>
      <c r="AY35" s="16"/>
      <c r="AZ35" s="11"/>
      <c r="BA35" s="11"/>
      <c r="BB35" s="11"/>
      <c r="BC35" s="11"/>
      <c r="BD35" s="17"/>
      <c r="BG35" s="16"/>
      <c r="BH35" s="11"/>
      <c r="BI35" s="11"/>
      <c r="BJ35" s="11"/>
      <c r="BK35" s="11"/>
      <c r="BL35" s="17"/>
    </row>
    <row r="36" spans="1:64" ht="18" customHeight="1">
      <c r="A36" s="9"/>
      <c r="B36" s="165"/>
      <c r="C36" s="165"/>
      <c r="D36" s="165"/>
      <c r="E36" s="165"/>
      <c r="F36" s="165"/>
      <c r="G36" s="165"/>
      <c r="H36" s="165"/>
      <c r="I36" s="165"/>
      <c r="J36" s="165"/>
      <c r="K36" s="165"/>
      <c r="L36" s="165"/>
      <c r="M36" s="9"/>
      <c r="N36" s="165"/>
      <c r="O36" s="165"/>
      <c r="P36" s="165"/>
      <c r="Q36" s="165"/>
      <c r="R36" s="165"/>
      <c r="S36" s="165"/>
      <c r="T36" s="165"/>
      <c r="U36" s="165"/>
      <c r="V36" s="165"/>
      <c r="W36" s="165"/>
      <c r="X36" s="165"/>
      <c r="AC36" s="11"/>
      <c r="AD36" s="11"/>
      <c r="AE36" s="11"/>
      <c r="AI36" s="16"/>
      <c r="AK36" s="11"/>
      <c r="AL36" s="11"/>
      <c r="AM36" s="11"/>
      <c r="AN36" s="17"/>
      <c r="AQ36" s="16"/>
      <c r="AS36" s="11"/>
      <c r="AT36" s="11"/>
      <c r="AU36" s="11"/>
      <c r="AV36" s="17"/>
      <c r="AY36" s="16"/>
      <c r="BA36" s="11"/>
      <c r="BB36" s="11"/>
      <c r="BC36" s="11"/>
      <c r="BD36" s="17"/>
      <c r="BG36" s="16"/>
      <c r="BI36" s="11"/>
      <c r="BJ36" s="11"/>
      <c r="BK36" s="11"/>
      <c r="BL36" s="17"/>
    </row>
    <row r="37" spans="1:64" ht="18" customHeight="1">
      <c r="A37" s="9"/>
      <c r="B37" s="9"/>
      <c r="C37" s="9"/>
      <c r="D37" s="9"/>
      <c r="E37" s="9"/>
      <c r="F37" s="9"/>
      <c r="G37" s="9"/>
      <c r="H37" s="9"/>
      <c r="I37" s="9"/>
      <c r="J37" s="9"/>
      <c r="K37" s="9"/>
      <c r="L37" s="9"/>
      <c r="M37" s="9"/>
      <c r="N37" s="9"/>
      <c r="O37" s="9"/>
      <c r="P37" s="9"/>
      <c r="Q37" s="9"/>
      <c r="R37" s="9"/>
      <c r="S37" s="9"/>
      <c r="T37" s="9"/>
      <c r="U37" s="9"/>
      <c r="V37" s="9"/>
      <c r="W37" s="9"/>
      <c r="X37" s="9"/>
      <c r="AC37" s="11"/>
      <c r="AD37" s="11"/>
      <c r="AE37" s="11"/>
      <c r="AI37" s="16"/>
      <c r="AK37" s="11"/>
      <c r="AL37" s="11"/>
      <c r="AM37" s="11"/>
      <c r="AN37" s="17"/>
      <c r="AQ37" s="16"/>
      <c r="AS37" s="11"/>
      <c r="AT37" s="11"/>
      <c r="AU37" s="11"/>
      <c r="AV37" s="17"/>
      <c r="AY37" s="16"/>
      <c r="BA37" s="11"/>
      <c r="BB37" s="11"/>
      <c r="BC37" s="11"/>
      <c r="BD37" s="17"/>
      <c r="BG37" s="16"/>
      <c r="BI37" s="11"/>
      <c r="BJ37" s="11"/>
      <c r="BK37" s="11"/>
      <c r="BL37" s="17"/>
    </row>
    <row r="38" spans="1:64" ht="18" customHeight="1">
      <c r="A38" s="9"/>
      <c r="B38" s="161" t="str">
        <f>VLOOKUP(BL_Chart_Type,'Charts Data Organized'!Q4:R7,2,FALSE)</f>
        <v>HOW TO READ THIS CHART:
This chart consolidates all of your assets into the categories that you picked in the SETUP page.  Theses groupings should be broad enough that all your assets can fit within 9 categories.
Typical Examples are:
"Retirement" for 401(k)s, IRAs, and Roth
"General Investment" for private equity, direct investments, or non-retirement brokerage accounts
"Real Estate" for your primary residence and secondary investment real estate properties.
Use this chart to get an overall feel for your assets before factoring in debt.
Questions to ask yourself:
"How do I feel about this amount?"
"Is my biggest asset my home?"
"Are most of my savings inside retirement accounts?"</v>
      </c>
      <c r="C38" s="9"/>
      <c r="D38" s="9"/>
      <c r="E38" s="9"/>
      <c r="F38" s="9"/>
      <c r="G38" s="9"/>
      <c r="H38" s="9"/>
      <c r="I38" s="9"/>
      <c r="J38" s="9"/>
      <c r="K38" s="9"/>
      <c r="L38" s="9"/>
      <c r="M38" s="9"/>
      <c r="N38" s="161" t="str">
        <f>VLOOKUP(BR_Chart_Type,'Charts Data Organized'!Q4:R7,2,FALSE)</f>
        <v>HOW TO READ THIS CHART:
This chart shows all your assets and debts combined and sorted by owner as you listed in the SETUP page. It allows you to see how much of your wealth is structured in each asset type. 
This becomes a wonderful tool for estate planning and beneficiary management. Things to consider or do:
1. Review each asset or account to ensure you have designated beneficiaries where possible and created the legal documentation for wealth transfer when beneficiaries  designations are not possible. For exemple, your family business may need success documents and a buy/sell agreement instead of beneficiary forms.
2. Review your overall wealth owned by you (and spouse if applicable) to ensure you will not have an estate tax concern.
3. Review the tax treatment of various accounts upon your passing to determine if selling securities or doing Roth conversions would be beneficial for your beneficiaries.</v>
      </c>
      <c r="O38" s="9"/>
      <c r="P38" s="9"/>
      <c r="Q38" s="9"/>
      <c r="R38" s="9"/>
      <c r="S38" s="9"/>
      <c r="T38" s="9"/>
      <c r="U38" s="9"/>
      <c r="V38" s="9"/>
      <c r="W38" s="9"/>
      <c r="X38" s="9"/>
      <c r="AC38" s="11"/>
      <c r="AD38" s="11"/>
      <c r="AE38" s="11"/>
      <c r="AI38" s="16"/>
      <c r="AK38" s="11"/>
      <c r="AL38" s="11"/>
      <c r="AM38" s="11"/>
      <c r="AN38" s="17"/>
      <c r="AQ38" s="16"/>
      <c r="AS38" s="11"/>
      <c r="AT38" s="11"/>
      <c r="AU38" s="11"/>
      <c r="AV38" s="17"/>
      <c r="AY38" s="16"/>
      <c r="BA38" s="11"/>
      <c r="BB38" s="11"/>
      <c r="BC38" s="11"/>
      <c r="BD38" s="17"/>
      <c r="BG38" s="16"/>
      <c r="BI38" s="11"/>
      <c r="BJ38" s="11"/>
      <c r="BK38" s="11"/>
      <c r="BL38" s="17"/>
    </row>
    <row r="39" spans="1:64" ht="18" customHeight="1">
      <c r="A39" s="9"/>
      <c r="B39" s="162"/>
      <c r="C39" s="9"/>
      <c r="D39" s="9"/>
      <c r="E39" s="9"/>
      <c r="F39" s="9"/>
      <c r="G39" s="9"/>
      <c r="H39" s="9"/>
      <c r="I39" s="9"/>
      <c r="J39" s="9"/>
      <c r="K39" s="9"/>
      <c r="L39" s="9"/>
      <c r="M39" s="9"/>
      <c r="N39" s="162"/>
      <c r="O39" s="9"/>
      <c r="P39" s="9"/>
      <c r="Q39" s="9"/>
      <c r="R39" s="9"/>
      <c r="S39" s="9"/>
      <c r="T39" s="9"/>
      <c r="U39" s="9"/>
      <c r="V39" s="9"/>
      <c r="W39" s="9"/>
      <c r="X39" s="9"/>
      <c r="AC39" s="11"/>
      <c r="AD39" s="11"/>
      <c r="AE39" s="11"/>
      <c r="AI39" s="16"/>
      <c r="AK39" s="11"/>
      <c r="AL39" s="11"/>
      <c r="AM39" s="11"/>
      <c r="AN39" s="17"/>
      <c r="AQ39" s="16"/>
      <c r="AS39" s="11"/>
      <c r="AT39" s="11"/>
      <c r="AU39" s="11"/>
      <c r="AV39" s="17"/>
      <c r="AY39" s="16"/>
      <c r="BA39" s="11"/>
      <c r="BB39" s="11"/>
      <c r="BC39" s="11"/>
      <c r="BD39" s="17"/>
      <c r="BG39" s="16"/>
      <c r="BI39" s="11"/>
      <c r="BJ39" s="11"/>
      <c r="BK39" s="11"/>
      <c r="BL39" s="17"/>
    </row>
    <row r="40" spans="1:64" ht="18" customHeight="1">
      <c r="A40" s="9"/>
      <c r="B40" s="162"/>
      <c r="C40" s="9"/>
      <c r="D40" s="9"/>
      <c r="E40" s="9"/>
      <c r="F40" s="9"/>
      <c r="G40" s="9"/>
      <c r="H40" s="9"/>
      <c r="I40" s="9"/>
      <c r="J40" s="9"/>
      <c r="K40" s="9"/>
      <c r="L40" s="9"/>
      <c r="M40" s="9"/>
      <c r="N40" s="162"/>
      <c r="O40" s="9"/>
      <c r="P40" s="9"/>
      <c r="Q40" s="9"/>
      <c r="R40" s="9"/>
      <c r="S40" s="9"/>
      <c r="T40" s="9"/>
      <c r="U40" s="9"/>
      <c r="V40" s="9"/>
      <c r="W40" s="9"/>
      <c r="X40" s="9"/>
      <c r="AC40" s="11"/>
      <c r="AD40" s="11"/>
      <c r="AE40" s="11"/>
      <c r="AI40" s="16"/>
      <c r="AK40" s="11"/>
      <c r="AL40" s="11"/>
      <c r="AM40" s="11"/>
      <c r="AN40" s="17"/>
      <c r="AQ40" s="16"/>
      <c r="AS40" s="11"/>
      <c r="AT40" s="11"/>
      <c r="AU40" s="11"/>
      <c r="AV40" s="17"/>
      <c r="AY40" s="16"/>
      <c r="BA40" s="11"/>
      <c r="BB40" s="11"/>
      <c r="BC40" s="11"/>
      <c r="BD40" s="17"/>
      <c r="BG40" s="16"/>
      <c r="BI40" s="11"/>
      <c r="BJ40" s="11"/>
      <c r="BK40" s="11"/>
      <c r="BL40" s="17"/>
    </row>
    <row r="41" spans="1:64" ht="18" customHeight="1">
      <c r="A41" s="9"/>
      <c r="B41" s="162"/>
      <c r="C41" s="9"/>
      <c r="D41" s="9"/>
      <c r="E41" s="9"/>
      <c r="F41" s="9"/>
      <c r="G41" s="9"/>
      <c r="H41" s="9"/>
      <c r="I41" s="9"/>
      <c r="J41" s="9"/>
      <c r="K41" s="9"/>
      <c r="L41" s="9"/>
      <c r="M41" s="9"/>
      <c r="N41" s="162"/>
      <c r="O41" s="9"/>
      <c r="P41" s="9"/>
      <c r="Q41" s="9"/>
      <c r="R41" s="9"/>
      <c r="S41" s="9"/>
      <c r="T41" s="9"/>
      <c r="U41" s="9"/>
      <c r="V41" s="9"/>
      <c r="W41" s="9"/>
      <c r="X41" s="9"/>
      <c r="AC41" s="11"/>
      <c r="AD41" s="11"/>
      <c r="AE41" s="11"/>
      <c r="AI41" s="16"/>
      <c r="AK41" s="11"/>
      <c r="AL41" s="11"/>
      <c r="AM41" s="11"/>
      <c r="AN41" s="17"/>
      <c r="AQ41" s="16"/>
      <c r="AS41" s="11"/>
      <c r="AT41" s="11"/>
      <c r="AU41" s="11"/>
      <c r="AV41" s="17"/>
      <c r="AY41" s="16"/>
      <c r="BA41" s="11"/>
      <c r="BB41" s="11"/>
      <c r="BC41" s="11"/>
      <c r="BD41" s="17"/>
      <c r="BG41" s="16"/>
      <c r="BI41" s="11"/>
      <c r="BJ41" s="11"/>
      <c r="BK41" s="11"/>
      <c r="BL41" s="17"/>
    </row>
    <row r="42" spans="1:64" ht="18" customHeight="1">
      <c r="A42" s="9"/>
      <c r="B42" s="162"/>
      <c r="C42" s="9"/>
      <c r="D42" s="9"/>
      <c r="E42" s="9"/>
      <c r="F42" s="9"/>
      <c r="G42" s="9"/>
      <c r="H42" s="9"/>
      <c r="I42" s="9"/>
      <c r="J42" s="9"/>
      <c r="K42" s="9"/>
      <c r="L42" s="9"/>
      <c r="M42" s="9"/>
      <c r="N42" s="162"/>
      <c r="O42" s="9"/>
      <c r="P42" s="9"/>
      <c r="Q42" s="9"/>
      <c r="R42" s="9"/>
      <c r="S42" s="9"/>
      <c r="T42" s="9"/>
      <c r="U42" s="9"/>
      <c r="V42" s="9"/>
      <c r="W42" s="9"/>
      <c r="X42" s="9"/>
      <c r="AC42" s="11"/>
      <c r="AD42" s="11"/>
      <c r="AE42" s="11"/>
      <c r="AI42" s="16"/>
      <c r="AK42" s="11"/>
      <c r="AL42" s="11"/>
      <c r="AM42" s="11"/>
      <c r="AN42" s="17"/>
      <c r="AQ42" s="16"/>
      <c r="AS42" s="11"/>
      <c r="AT42" s="11"/>
      <c r="AU42" s="11"/>
      <c r="AV42" s="17"/>
      <c r="AY42" s="16"/>
      <c r="BA42" s="11"/>
      <c r="BB42" s="11"/>
      <c r="BC42" s="11"/>
      <c r="BD42" s="17"/>
      <c r="BG42" s="16"/>
      <c r="BI42" s="11"/>
      <c r="BJ42" s="11"/>
      <c r="BK42" s="11"/>
      <c r="BL42" s="17"/>
    </row>
    <row r="43" spans="1:64" ht="18" customHeight="1">
      <c r="A43" s="9"/>
      <c r="B43" s="162"/>
      <c r="C43" s="9"/>
      <c r="D43" s="9"/>
      <c r="E43" s="9"/>
      <c r="F43" s="9"/>
      <c r="G43" s="9"/>
      <c r="H43" s="9"/>
      <c r="I43" s="9"/>
      <c r="J43" s="9"/>
      <c r="K43" s="9"/>
      <c r="L43" s="9"/>
      <c r="M43" s="9"/>
      <c r="N43" s="162"/>
      <c r="O43" s="9"/>
      <c r="P43" s="9"/>
      <c r="Q43" s="9"/>
      <c r="R43" s="9"/>
      <c r="S43" s="9"/>
      <c r="T43" s="9"/>
      <c r="U43" s="9"/>
      <c r="V43" s="9"/>
      <c r="W43" s="9"/>
      <c r="X43" s="9"/>
      <c r="AC43" s="11"/>
      <c r="AD43" s="11"/>
      <c r="AE43" s="11"/>
      <c r="AI43" s="16"/>
      <c r="AJ43" s="11"/>
      <c r="AK43" s="11"/>
      <c r="AL43" s="11"/>
      <c r="AM43" s="11"/>
      <c r="AN43" s="17"/>
      <c r="AQ43" s="16"/>
      <c r="AR43" s="11"/>
      <c r="AS43" s="11"/>
      <c r="AT43" s="11"/>
      <c r="AU43" s="11"/>
      <c r="AV43" s="17"/>
      <c r="AY43" s="16"/>
      <c r="AZ43" s="11"/>
      <c r="BA43" s="11"/>
      <c r="BB43" s="11"/>
      <c r="BC43" s="11"/>
      <c r="BD43" s="17"/>
      <c r="BG43" s="16"/>
      <c r="BH43" s="11"/>
      <c r="BI43" s="11"/>
      <c r="BJ43" s="11"/>
      <c r="BK43" s="11"/>
      <c r="BL43" s="17"/>
    </row>
    <row r="44" spans="1:64" ht="18" customHeight="1">
      <c r="A44" s="9"/>
      <c r="B44" s="162"/>
      <c r="C44" s="9"/>
      <c r="D44" s="9"/>
      <c r="E44" s="9"/>
      <c r="F44" s="9"/>
      <c r="G44" s="9"/>
      <c r="H44" s="9"/>
      <c r="I44" s="9"/>
      <c r="J44" s="9"/>
      <c r="K44" s="9"/>
      <c r="L44" s="9"/>
      <c r="M44" s="9"/>
      <c r="N44" s="162"/>
      <c r="O44" s="9"/>
      <c r="P44" s="9"/>
      <c r="Q44" s="9"/>
      <c r="R44" s="9"/>
      <c r="S44" s="9"/>
      <c r="T44" s="9"/>
      <c r="U44" s="9"/>
      <c r="V44" s="9"/>
      <c r="W44" s="9"/>
      <c r="X44" s="9"/>
      <c r="AC44" s="11"/>
      <c r="AD44" s="11"/>
      <c r="AE44" s="11"/>
      <c r="AI44" s="16"/>
      <c r="AJ44" s="11"/>
      <c r="AK44" s="11"/>
      <c r="AL44" s="11"/>
      <c r="AM44" s="11"/>
      <c r="AN44" s="17"/>
      <c r="AQ44" s="16"/>
      <c r="AR44" s="11"/>
      <c r="AS44" s="11"/>
      <c r="AT44" s="11"/>
      <c r="AU44" s="11"/>
      <c r="AV44" s="17"/>
      <c r="AY44" s="16"/>
      <c r="AZ44" s="11"/>
      <c r="BA44" s="11"/>
      <c r="BB44" s="11"/>
      <c r="BC44" s="11"/>
      <c r="BD44" s="17"/>
      <c r="BG44" s="16"/>
      <c r="BH44" s="11"/>
      <c r="BI44" s="11"/>
      <c r="BJ44" s="11"/>
      <c r="BK44" s="11"/>
      <c r="BL44" s="17"/>
    </row>
    <row r="45" spans="1:64" ht="18" customHeight="1">
      <c r="A45" s="9"/>
      <c r="B45" s="162"/>
      <c r="C45" s="9"/>
      <c r="D45" s="9"/>
      <c r="E45" s="9"/>
      <c r="F45" s="9"/>
      <c r="G45" s="9"/>
      <c r="H45" s="9"/>
      <c r="I45" s="9"/>
      <c r="J45" s="9"/>
      <c r="K45" s="9"/>
      <c r="L45" s="9"/>
      <c r="M45" s="9"/>
      <c r="N45" s="162"/>
      <c r="O45" s="9"/>
      <c r="P45" s="9"/>
      <c r="Q45" s="9"/>
      <c r="R45" s="9"/>
      <c r="S45" s="9"/>
      <c r="T45" s="9"/>
      <c r="U45" s="9"/>
      <c r="V45" s="9"/>
      <c r="W45" s="9"/>
      <c r="X45" s="9"/>
      <c r="AC45" s="11"/>
      <c r="AD45" s="11"/>
      <c r="AE45" s="11"/>
      <c r="AI45" s="16"/>
      <c r="AJ45" s="11"/>
      <c r="AK45" s="11"/>
      <c r="AL45" s="11"/>
      <c r="AM45" s="11"/>
      <c r="AN45" s="17"/>
      <c r="AQ45" s="16"/>
      <c r="AR45" s="11"/>
      <c r="AS45" s="11"/>
      <c r="AT45" s="11"/>
      <c r="AU45" s="11"/>
      <c r="AV45" s="17"/>
      <c r="AY45" s="16"/>
      <c r="AZ45" s="11"/>
      <c r="BA45" s="11"/>
      <c r="BB45" s="11"/>
      <c r="BC45" s="11"/>
      <c r="BD45" s="17"/>
      <c r="BG45" s="16"/>
      <c r="BH45" s="11"/>
      <c r="BI45" s="11"/>
      <c r="BJ45" s="11"/>
      <c r="BK45" s="11"/>
      <c r="BL45" s="17"/>
    </row>
    <row r="46" spans="1:64" ht="18" customHeight="1">
      <c r="A46" s="9"/>
      <c r="B46" s="162"/>
      <c r="C46" s="9"/>
      <c r="D46" s="9"/>
      <c r="E46" s="9"/>
      <c r="F46" s="9"/>
      <c r="G46" s="9"/>
      <c r="H46" s="9"/>
      <c r="I46" s="9"/>
      <c r="J46" s="9"/>
      <c r="K46" s="9"/>
      <c r="L46" s="9"/>
      <c r="M46" s="9"/>
      <c r="N46" s="162"/>
      <c r="O46" s="9"/>
      <c r="P46" s="9"/>
      <c r="Q46" s="9"/>
      <c r="R46" s="9"/>
      <c r="S46" s="9"/>
      <c r="T46" s="9"/>
      <c r="U46" s="9"/>
      <c r="V46" s="9"/>
      <c r="W46" s="9"/>
      <c r="X46" s="9"/>
      <c r="AC46" s="11"/>
      <c r="AD46" s="11"/>
      <c r="AE46" s="11"/>
      <c r="AI46" s="16"/>
      <c r="AJ46" s="11"/>
      <c r="AK46" s="11"/>
      <c r="AL46" s="11"/>
      <c r="AM46" s="11"/>
      <c r="AN46" s="17"/>
      <c r="AQ46" s="16"/>
      <c r="AR46" s="11"/>
      <c r="AS46" s="11"/>
      <c r="AT46" s="11"/>
      <c r="AU46" s="11"/>
      <c r="AV46" s="17"/>
      <c r="AY46" s="16"/>
      <c r="AZ46" s="11"/>
      <c r="BA46" s="11"/>
      <c r="BB46" s="11"/>
      <c r="BC46" s="11"/>
      <c r="BD46" s="17"/>
      <c r="BG46" s="16"/>
      <c r="BH46" s="11"/>
      <c r="BI46" s="11"/>
      <c r="BJ46" s="11"/>
      <c r="BK46" s="11"/>
      <c r="BL46" s="17"/>
    </row>
    <row r="47" spans="1:64" ht="18" customHeight="1">
      <c r="A47" s="9"/>
      <c r="B47" s="162"/>
      <c r="C47" s="9"/>
      <c r="D47" s="9"/>
      <c r="E47" s="9"/>
      <c r="F47" s="9"/>
      <c r="G47" s="9"/>
      <c r="H47" s="9"/>
      <c r="I47" s="9"/>
      <c r="J47" s="9"/>
      <c r="K47" s="9"/>
      <c r="L47" s="9"/>
      <c r="M47" s="9"/>
      <c r="N47" s="162"/>
      <c r="O47" s="9"/>
      <c r="P47" s="9"/>
      <c r="Q47" s="9"/>
      <c r="R47" s="9"/>
      <c r="S47" s="9"/>
      <c r="T47" s="9"/>
      <c r="U47" s="9"/>
      <c r="V47" s="9"/>
      <c r="W47" s="9"/>
      <c r="X47" s="9"/>
      <c r="AC47" s="11"/>
      <c r="AD47" s="11"/>
      <c r="AE47" s="11"/>
      <c r="AI47" s="16"/>
      <c r="AK47" s="11"/>
      <c r="AL47" s="11"/>
      <c r="AM47" s="11"/>
      <c r="AN47" s="17"/>
      <c r="AQ47" s="16"/>
      <c r="AS47" s="11"/>
      <c r="AT47" s="11"/>
      <c r="AU47" s="11"/>
      <c r="AV47" s="17"/>
      <c r="AY47" s="16"/>
      <c r="BA47" s="11"/>
      <c r="BB47" s="11"/>
      <c r="BC47" s="11"/>
      <c r="BD47" s="17"/>
      <c r="BG47" s="16"/>
      <c r="BI47" s="11"/>
      <c r="BJ47" s="11"/>
      <c r="BK47" s="11"/>
      <c r="BL47" s="17"/>
    </row>
    <row r="48" spans="1:64" ht="18" customHeight="1">
      <c r="A48" s="9"/>
      <c r="B48" s="162"/>
      <c r="C48" s="9"/>
      <c r="D48" s="9"/>
      <c r="E48" s="9"/>
      <c r="F48" s="9"/>
      <c r="G48" s="9"/>
      <c r="H48" s="9"/>
      <c r="I48" s="9"/>
      <c r="J48" s="9"/>
      <c r="K48" s="9"/>
      <c r="L48" s="9"/>
      <c r="M48" s="9"/>
      <c r="N48" s="162"/>
      <c r="O48" s="9"/>
      <c r="P48" s="9"/>
      <c r="Q48" s="9"/>
      <c r="R48" s="9"/>
      <c r="S48" s="9"/>
      <c r="T48" s="9"/>
      <c r="U48" s="9"/>
      <c r="V48" s="9"/>
      <c r="W48" s="9"/>
      <c r="X48" s="9"/>
      <c r="AC48" s="11"/>
      <c r="AD48" s="11"/>
      <c r="AE48" s="11"/>
      <c r="AI48" s="16"/>
      <c r="AJ48" s="11"/>
      <c r="AK48" s="11"/>
      <c r="AL48" s="11"/>
      <c r="AM48" s="11"/>
      <c r="AN48" s="17"/>
      <c r="AQ48" s="16"/>
      <c r="AR48" s="11"/>
      <c r="AS48" s="11"/>
      <c r="AT48" s="11"/>
      <c r="AU48" s="11"/>
      <c r="AV48" s="17"/>
      <c r="AY48" s="16"/>
      <c r="AZ48" s="11"/>
      <c r="BA48" s="11"/>
      <c r="BB48" s="11"/>
      <c r="BC48" s="11"/>
      <c r="BD48" s="17"/>
      <c r="BG48" s="16"/>
      <c r="BH48" s="11"/>
      <c r="BI48" s="11"/>
      <c r="BJ48" s="11"/>
      <c r="BK48" s="11"/>
      <c r="BL48" s="17"/>
    </row>
    <row r="49" spans="1:64" ht="18" customHeight="1">
      <c r="A49" s="9"/>
      <c r="B49" s="162"/>
      <c r="C49" s="9"/>
      <c r="D49" s="9"/>
      <c r="E49" s="9"/>
      <c r="F49" s="9"/>
      <c r="G49" s="9"/>
      <c r="H49" s="9"/>
      <c r="I49" s="9"/>
      <c r="J49" s="9"/>
      <c r="K49" s="9"/>
      <c r="L49" s="9"/>
      <c r="M49" s="9"/>
      <c r="N49" s="162"/>
      <c r="O49" s="9"/>
      <c r="P49" s="9"/>
      <c r="Q49" s="9"/>
      <c r="R49" s="9"/>
      <c r="S49" s="9"/>
      <c r="T49" s="9"/>
      <c r="U49" s="9"/>
      <c r="V49" s="9"/>
      <c r="W49" s="9"/>
      <c r="X49" s="9"/>
      <c r="AC49" s="11"/>
      <c r="AD49" s="11"/>
      <c r="AE49" s="11"/>
      <c r="AI49" s="16"/>
      <c r="AJ49" s="11"/>
      <c r="AK49" s="11"/>
      <c r="AL49" s="11"/>
      <c r="AM49" s="11"/>
      <c r="AN49" s="17"/>
      <c r="AQ49" s="16"/>
      <c r="AR49" s="11"/>
      <c r="AS49" s="11"/>
      <c r="AT49" s="11"/>
      <c r="AU49" s="11"/>
      <c r="AV49" s="17"/>
      <c r="AY49" s="16"/>
      <c r="AZ49" s="11"/>
      <c r="BA49" s="11"/>
      <c r="BB49" s="11"/>
      <c r="BC49" s="11"/>
      <c r="BD49" s="17"/>
      <c r="BG49" s="16"/>
      <c r="BH49" s="11"/>
      <c r="BI49" s="11"/>
      <c r="BJ49" s="11"/>
      <c r="BK49" s="11"/>
      <c r="BL49" s="17"/>
    </row>
    <row r="50" spans="1:64" ht="18" customHeight="1">
      <c r="A50" s="9"/>
      <c r="B50" s="162"/>
      <c r="C50" s="9"/>
      <c r="D50" s="9"/>
      <c r="E50" s="9"/>
      <c r="F50" s="9"/>
      <c r="G50" s="9"/>
      <c r="H50" s="9"/>
      <c r="I50" s="9"/>
      <c r="J50" s="9"/>
      <c r="K50" s="9"/>
      <c r="L50" s="9"/>
      <c r="M50" s="9"/>
      <c r="N50" s="162"/>
      <c r="O50" s="9"/>
      <c r="P50" s="9"/>
      <c r="Q50" s="9"/>
      <c r="R50" s="9"/>
      <c r="S50" s="9"/>
      <c r="T50" s="9"/>
      <c r="U50" s="9"/>
      <c r="V50" s="9"/>
      <c r="W50" s="9"/>
      <c r="X50" s="9"/>
      <c r="AC50" s="11"/>
      <c r="AD50" s="11"/>
      <c r="AE50" s="11"/>
      <c r="AI50" s="16"/>
      <c r="AJ50" s="11"/>
      <c r="AK50" s="11"/>
      <c r="AL50" s="11"/>
      <c r="AM50" s="11"/>
      <c r="AN50" s="17"/>
      <c r="AQ50" s="16"/>
      <c r="AR50" s="11"/>
      <c r="AS50" s="11"/>
      <c r="AT50" s="11"/>
      <c r="AU50" s="11"/>
      <c r="AV50" s="17"/>
      <c r="AY50" s="16"/>
      <c r="AZ50" s="11"/>
      <c r="BA50" s="11"/>
      <c r="BB50" s="11"/>
      <c r="BC50" s="11"/>
      <c r="BD50" s="17"/>
      <c r="BG50" s="16"/>
      <c r="BH50" s="11"/>
      <c r="BI50" s="11"/>
      <c r="BJ50" s="11"/>
      <c r="BK50" s="11"/>
      <c r="BL50" s="17"/>
    </row>
    <row r="51" spans="1:64" ht="18" customHeight="1">
      <c r="A51" s="9"/>
      <c r="B51" s="162"/>
      <c r="C51" s="9"/>
      <c r="D51" s="9"/>
      <c r="E51" s="9"/>
      <c r="F51" s="9"/>
      <c r="G51" s="9"/>
      <c r="H51" s="9"/>
      <c r="I51" s="9"/>
      <c r="J51" s="9"/>
      <c r="K51" s="9"/>
      <c r="L51" s="9"/>
      <c r="M51" s="9"/>
      <c r="N51" s="162"/>
      <c r="O51" s="9"/>
      <c r="P51" s="9"/>
      <c r="Q51" s="9"/>
      <c r="R51" s="9"/>
      <c r="S51" s="9"/>
      <c r="T51" s="9"/>
      <c r="U51" s="9"/>
      <c r="V51" s="9"/>
      <c r="W51" s="9"/>
      <c r="X51" s="9"/>
      <c r="AC51" s="11"/>
      <c r="AD51" s="11"/>
      <c r="AE51" s="11"/>
      <c r="AI51" s="16"/>
      <c r="AJ51" s="11"/>
      <c r="AK51" s="11"/>
      <c r="AL51" s="11"/>
      <c r="AM51" s="11"/>
      <c r="AN51" s="17"/>
      <c r="AQ51" s="16"/>
      <c r="AR51" s="11"/>
      <c r="AS51" s="11"/>
      <c r="AT51" s="11"/>
      <c r="AU51" s="11"/>
      <c r="AV51" s="17"/>
      <c r="AY51" s="16"/>
      <c r="AZ51" s="11"/>
      <c r="BA51" s="11"/>
      <c r="BB51" s="11"/>
      <c r="BC51" s="11"/>
      <c r="BD51" s="17"/>
      <c r="BG51" s="16"/>
      <c r="BH51" s="11"/>
      <c r="BI51" s="11"/>
      <c r="BJ51" s="11"/>
      <c r="BK51" s="11"/>
      <c r="BL51" s="17"/>
    </row>
    <row r="52" spans="1:64" ht="18" customHeight="1">
      <c r="A52" s="9"/>
      <c r="B52" s="162"/>
      <c r="C52" s="9"/>
      <c r="D52" s="9"/>
      <c r="E52" s="9"/>
      <c r="F52" s="9"/>
      <c r="G52" s="9"/>
      <c r="H52" s="9"/>
      <c r="I52" s="9"/>
      <c r="J52" s="9"/>
      <c r="K52" s="9"/>
      <c r="L52" s="9"/>
      <c r="M52" s="9"/>
      <c r="N52" s="162"/>
      <c r="O52" s="9"/>
      <c r="P52" s="9"/>
      <c r="Q52" s="9"/>
      <c r="R52" s="9"/>
      <c r="S52" s="9"/>
      <c r="T52" s="9"/>
      <c r="U52" s="9"/>
      <c r="V52" s="9"/>
      <c r="W52" s="9"/>
      <c r="X52" s="9"/>
      <c r="AC52" s="11"/>
      <c r="AD52" s="11"/>
      <c r="AE52" s="11"/>
      <c r="AI52" s="16"/>
      <c r="AJ52" s="11"/>
      <c r="AK52" s="11"/>
      <c r="AL52" s="11"/>
      <c r="AM52" s="11"/>
      <c r="AN52" s="17"/>
      <c r="AQ52" s="16"/>
      <c r="AR52" s="11"/>
      <c r="AS52" s="11"/>
      <c r="AT52" s="11"/>
      <c r="AU52" s="11"/>
      <c r="AV52" s="17"/>
      <c r="AY52" s="16"/>
      <c r="AZ52" s="11"/>
      <c r="BA52" s="11"/>
      <c r="BB52" s="11"/>
      <c r="BC52" s="11"/>
      <c r="BD52" s="17"/>
      <c r="BG52" s="16"/>
      <c r="BH52" s="11"/>
      <c r="BI52" s="11"/>
      <c r="BJ52" s="11"/>
      <c r="BK52" s="11"/>
      <c r="BL52" s="17"/>
    </row>
    <row r="53" spans="1:64" ht="18" customHeight="1">
      <c r="A53" s="9"/>
      <c r="B53" s="162"/>
      <c r="C53" s="9"/>
      <c r="D53" s="9"/>
      <c r="E53" s="9"/>
      <c r="F53" s="9"/>
      <c r="G53" s="9"/>
      <c r="H53" s="9"/>
      <c r="I53" s="9"/>
      <c r="J53" s="9"/>
      <c r="K53" s="9"/>
      <c r="L53" s="9"/>
      <c r="M53" s="9"/>
      <c r="N53" s="162"/>
      <c r="O53" s="9"/>
      <c r="P53" s="9"/>
      <c r="Q53" s="9"/>
      <c r="R53" s="9"/>
      <c r="S53" s="9"/>
      <c r="T53" s="9"/>
      <c r="U53" s="9"/>
      <c r="V53" s="9"/>
      <c r="W53" s="9"/>
      <c r="X53" s="9"/>
      <c r="AC53" s="11"/>
      <c r="AD53" s="11"/>
      <c r="AE53" s="11"/>
      <c r="AI53" s="16"/>
      <c r="AK53" s="11"/>
      <c r="AL53" s="11"/>
      <c r="AM53" s="11"/>
      <c r="AN53" s="17"/>
      <c r="AQ53" s="16"/>
      <c r="AS53" s="11"/>
      <c r="AT53" s="11"/>
      <c r="AU53" s="11"/>
      <c r="AV53" s="17"/>
      <c r="AY53" s="16"/>
      <c r="BA53" s="11"/>
      <c r="BB53" s="11"/>
      <c r="BC53" s="11"/>
      <c r="BD53" s="17"/>
      <c r="BG53" s="16"/>
      <c r="BI53" s="11"/>
      <c r="BJ53" s="11"/>
      <c r="BK53" s="11"/>
      <c r="BL53" s="17"/>
    </row>
    <row r="54" spans="1:64" ht="18" customHeight="1">
      <c r="A54" s="9"/>
      <c r="B54" s="162"/>
      <c r="C54" s="9"/>
      <c r="D54" s="9"/>
      <c r="E54" s="9"/>
      <c r="F54" s="9"/>
      <c r="G54" s="9"/>
      <c r="H54" s="9"/>
      <c r="I54" s="9"/>
      <c r="J54" s="9"/>
      <c r="K54" s="9"/>
      <c r="L54" s="9"/>
      <c r="M54" s="9"/>
      <c r="N54" s="162"/>
      <c r="O54" s="9"/>
      <c r="P54" s="9"/>
      <c r="Q54" s="9"/>
      <c r="R54" s="9"/>
      <c r="S54" s="9"/>
      <c r="T54" s="9"/>
      <c r="U54" s="9"/>
      <c r="V54" s="9"/>
      <c r="W54" s="9"/>
      <c r="X54" s="9"/>
      <c r="AC54" s="11"/>
      <c r="AD54" s="11"/>
      <c r="AE54" s="11"/>
      <c r="AI54" s="16"/>
      <c r="AK54" s="11"/>
      <c r="AL54" s="11"/>
      <c r="AM54" s="11"/>
      <c r="AN54" s="17"/>
      <c r="AQ54" s="16"/>
      <c r="AS54" s="11"/>
      <c r="AT54" s="11"/>
      <c r="AU54" s="11"/>
      <c r="AV54" s="17"/>
      <c r="AY54" s="16"/>
      <c r="BA54" s="11"/>
      <c r="BB54" s="11"/>
      <c r="BC54" s="11"/>
      <c r="BD54" s="17"/>
      <c r="BG54" s="16"/>
      <c r="BI54" s="11"/>
      <c r="BJ54" s="11"/>
      <c r="BK54" s="11"/>
      <c r="BL54" s="17"/>
    </row>
    <row r="55" spans="1:64" ht="18" customHeight="1">
      <c r="A55" s="9"/>
      <c r="B55" s="162"/>
      <c r="C55" s="9"/>
      <c r="D55" s="9"/>
      <c r="E55" s="9"/>
      <c r="F55" s="9"/>
      <c r="G55" s="9"/>
      <c r="H55" s="9"/>
      <c r="I55" s="9"/>
      <c r="J55" s="9"/>
      <c r="K55" s="9"/>
      <c r="L55" s="9"/>
      <c r="M55" s="9"/>
      <c r="N55" s="162"/>
      <c r="O55" s="9"/>
      <c r="P55" s="9"/>
      <c r="Q55" s="9"/>
      <c r="R55" s="9"/>
      <c r="S55" s="9"/>
      <c r="T55" s="9"/>
      <c r="U55" s="9"/>
      <c r="V55" s="9"/>
      <c r="W55" s="9"/>
      <c r="X55" s="9"/>
      <c r="AC55" s="11"/>
      <c r="AD55" s="11"/>
      <c r="AE55" s="11"/>
      <c r="AI55" s="16"/>
      <c r="AK55" s="11"/>
      <c r="AL55" s="11"/>
      <c r="AM55" s="11"/>
      <c r="AN55" s="17"/>
      <c r="AQ55" s="16"/>
      <c r="AS55" s="11"/>
      <c r="AT55" s="11"/>
      <c r="AU55" s="11"/>
      <c r="AV55" s="17"/>
      <c r="AY55" s="16"/>
      <c r="BA55" s="11"/>
      <c r="BB55" s="11"/>
      <c r="BC55" s="11"/>
      <c r="BD55" s="17"/>
      <c r="BG55" s="16"/>
      <c r="BI55" s="11"/>
      <c r="BJ55" s="11"/>
      <c r="BK55" s="11"/>
      <c r="BL55" s="17"/>
    </row>
    <row r="56" spans="1:64" ht="18" customHeight="1">
      <c r="A56" s="9"/>
      <c r="B56" s="162"/>
      <c r="C56" s="9"/>
      <c r="D56" s="9"/>
      <c r="E56" s="9"/>
      <c r="F56" s="9"/>
      <c r="G56" s="9"/>
      <c r="H56" s="9"/>
      <c r="I56" s="9"/>
      <c r="J56" s="9"/>
      <c r="K56" s="9"/>
      <c r="L56" s="9"/>
      <c r="M56" s="9"/>
      <c r="N56" s="162"/>
      <c r="O56" s="9"/>
      <c r="P56" s="9"/>
      <c r="Q56" s="9"/>
      <c r="R56" s="9"/>
      <c r="S56" s="9"/>
      <c r="T56" s="9"/>
      <c r="U56" s="9"/>
      <c r="V56" s="9"/>
      <c r="W56" s="9"/>
      <c r="X56" s="9"/>
      <c r="AC56" s="11"/>
      <c r="AD56" s="11"/>
      <c r="AE56" s="11"/>
      <c r="AI56" s="16"/>
      <c r="AK56" s="11"/>
      <c r="AL56" s="11"/>
      <c r="AM56" s="11"/>
      <c r="AN56" s="17"/>
      <c r="AQ56" s="16"/>
      <c r="AS56" s="11"/>
      <c r="AT56" s="11"/>
      <c r="AU56" s="11"/>
      <c r="AV56" s="17"/>
      <c r="AY56" s="16"/>
      <c r="BA56" s="11"/>
      <c r="BB56" s="11"/>
      <c r="BC56" s="11"/>
      <c r="BD56" s="17"/>
      <c r="BG56" s="16"/>
      <c r="BI56" s="11"/>
      <c r="BJ56" s="11"/>
      <c r="BK56" s="11"/>
      <c r="BL56" s="17"/>
    </row>
    <row r="57" spans="1:64" ht="18" customHeight="1">
      <c r="A57" s="9"/>
      <c r="B57" s="162"/>
      <c r="C57" s="9"/>
      <c r="D57" s="9"/>
      <c r="E57" s="9"/>
      <c r="F57" s="9"/>
      <c r="G57" s="9"/>
      <c r="H57" s="9"/>
      <c r="I57" s="9"/>
      <c r="J57" s="9"/>
      <c r="K57" s="9"/>
      <c r="L57" s="9"/>
      <c r="M57" s="9"/>
      <c r="N57" s="162"/>
      <c r="O57" s="9"/>
      <c r="P57" s="9"/>
      <c r="Q57" s="9"/>
      <c r="R57" s="9"/>
      <c r="S57" s="9"/>
      <c r="T57" s="9"/>
      <c r="U57" s="9"/>
      <c r="V57" s="9"/>
      <c r="W57" s="9"/>
      <c r="X57" s="9"/>
      <c r="AC57" s="11"/>
      <c r="AD57" s="11"/>
      <c r="AE57" s="11"/>
      <c r="AI57" s="16"/>
      <c r="AK57" s="11"/>
      <c r="AL57" s="11"/>
      <c r="AM57" s="11"/>
      <c r="AN57" s="17"/>
      <c r="AQ57" s="16"/>
      <c r="AS57" s="11"/>
      <c r="AT57" s="11"/>
      <c r="AU57" s="11"/>
      <c r="AV57" s="17"/>
      <c r="AY57" s="16"/>
      <c r="BA57" s="11"/>
      <c r="BB57" s="11"/>
      <c r="BC57" s="11"/>
      <c r="BD57" s="17"/>
      <c r="BG57" s="16"/>
      <c r="BI57" s="11"/>
      <c r="BJ57" s="11"/>
      <c r="BK57" s="11"/>
      <c r="BL57" s="17"/>
    </row>
    <row r="58" spans="1:64" ht="18" customHeight="1">
      <c r="A58" s="9"/>
      <c r="B58" s="162"/>
      <c r="C58" s="9"/>
      <c r="D58" s="9"/>
      <c r="E58" s="9"/>
      <c r="F58" s="9"/>
      <c r="G58" s="9"/>
      <c r="H58" s="9"/>
      <c r="I58" s="9"/>
      <c r="J58" s="9"/>
      <c r="K58" s="9"/>
      <c r="L58" s="9"/>
      <c r="M58" s="9"/>
      <c r="N58" s="162"/>
      <c r="O58" s="9"/>
      <c r="P58" s="9"/>
      <c r="Q58" s="9"/>
      <c r="R58" s="9"/>
      <c r="S58" s="9"/>
      <c r="T58" s="9"/>
      <c r="U58" s="9"/>
      <c r="V58" s="9"/>
      <c r="W58" s="9"/>
      <c r="X58" s="9"/>
      <c r="AC58" s="11"/>
      <c r="AD58" s="11"/>
      <c r="AE58" s="11"/>
      <c r="AI58" s="16"/>
      <c r="AK58" s="11"/>
      <c r="AL58" s="11"/>
      <c r="AM58" s="11"/>
      <c r="AN58" s="17"/>
      <c r="AQ58" s="16"/>
      <c r="AS58" s="11"/>
      <c r="AT58" s="11"/>
      <c r="AU58" s="11"/>
      <c r="AV58" s="17"/>
      <c r="AY58" s="16"/>
      <c r="BA58" s="11"/>
      <c r="BB58" s="11"/>
      <c r="BC58" s="11"/>
      <c r="BD58" s="17"/>
      <c r="BG58" s="16"/>
      <c r="BI58" s="11"/>
      <c r="BJ58" s="11"/>
      <c r="BK58" s="11"/>
      <c r="BL58" s="17"/>
    </row>
    <row r="59" spans="1:64" ht="18" customHeight="1">
      <c r="A59" s="9"/>
      <c r="B59" s="163"/>
      <c r="C59" s="9"/>
      <c r="D59" s="9"/>
      <c r="E59" s="9"/>
      <c r="F59" s="9"/>
      <c r="G59" s="9"/>
      <c r="H59" s="9"/>
      <c r="I59" s="9"/>
      <c r="J59" s="9"/>
      <c r="K59" s="9"/>
      <c r="L59" s="9"/>
      <c r="M59" s="9"/>
      <c r="N59" s="163"/>
      <c r="O59" s="9"/>
      <c r="P59" s="9"/>
      <c r="Q59" s="9"/>
      <c r="R59" s="9"/>
      <c r="S59" s="9"/>
      <c r="T59" s="9"/>
      <c r="U59" s="9"/>
      <c r="V59" s="9"/>
      <c r="W59" s="9"/>
      <c r="X59" s="9"/>
      <c r="AC59" s="11"/>
      <c r="AD59" s="11"/>
      <c r="AE59" s="11"/>
      <c r="AI59" s="16"/>
      <c r="AK59" s="11"/>
      <c r="AL59" s="11"/>
      <c r="AM59" s="11"/>
      <c r="AN59" s="17"/>
      <c r="AQ59" s="16"/>
      <c r="AS59" s="11"/>
      <c r="AT59" s="11"/>
      <c r="AU59" s="11"/>
      <c r="AV59" s="17"/>
      <c r="AY59" s="16"/>
      <c r="BA59" s="11"/>
      <c r="BB59" s="11"/>
      <c r="BC59" s="11"/>
      <c r="BD59" s="17"/>
      <c r="BG59" s="16"/>
      <c r="BI59" s="11"/>
      <c r="BJ59" s="11"/>
      <c r="BK59" s="11"/>
      <c r="BL59" s="17"/>
    </row>
    <row r="60" spans="1:64" ht="18" customHeight="1">
      <c r="A60" s="9"/>
      <c r="B60" s="9"/>
      <c r="C60" s="9"/>
      <c r="D60" s="9"/>
      <c r="E60" s="9"/>
      <c r="F60" s="9"/>
      <c r="G60" s="9"/>
      <c r="H60" s="9"/>
      <c r="I60" s="9"/>
      <c r="J60" s="9"/>
      <c r="K60" s="9"/>
      <c r="L60" s="9"/>
      <c r="M60" s="9"/>
      <c r="N60" s="9"/>
      <c r="O60" s="9"/>
      <c r="P60" s="9"/>
      <c r="Q60" s="9"/>
      <c r="R60" s="9"/>
      <c r="S60" s="9"/>
      <c r="T60" s="9"/>
      <c r="U60" s="9"/>
      <c r="V60" s="9"/>
      <c r="W60" s="9"/>
      <c r="X60" s="9"/>
      <c r="AC60" s="11"/>
      <c r="AD60" s="11"/>
      <c r="AE60" s="11"/>
      <c r="AI60" s="16"/>
      <c r="AJ60" s="11"/>
      <c r="AK60" s="11"/>
      <c r="AL60" s="11"/>
      <c r="AM60" s="11"/>
      <c r="AN60" s="17"/>
      <c r="AQ60" s="16"/>
      <c r="AR60" s="11"/>
      <c r="AS60" s="11"/>
      <c r="AT60" s="11"/>
      <c r="AU60" s="11"/>
      <c r="AV60" s="17"/>
      <c r="AY60" s="16"/>
      <c r="AZ60" s="11"/>
      <c r="BA60" s="11"/>
      <c r="BB60" s="11"/>
      <c r="BC60" s="11"/>
      <c r="BD60" s="17"/>
      <c r="BG60" s="16"/>
      <c r="BH60" s="11"/>
      <c r="BI60" s="11"/>
      <c r="BJ60" s="11"/>
      <c r="BK60" s="11"/>
      <c r="BL60" s="17"/>
    </row>
    <row r="61" spans="1:64" ht="18" customHeight="1">
      <c r="A61" s="9"/>
      <c r="B61" s="9"/>
      <c r="C61" s="9"/>
      <c r="D61" s="9"/>
      <c r="E61" s="9"/>
      <c r="F61" s="9"/>
      <c r="G61" s="9"/>
      <c r="H61" s="9"/>
      <c r="I61" s="9"/>
      <c r="J61" s="9"/>
      <c r="K61" s="9"/>
      <c r="L61" s="9"/>
      <c r="M61" s="9"/>
      <c r="N61" s="9"/>
      <c r="O61" s="9"/>
      <c r="P61" s="9"/>
      <c r="Q61" s="9"/>
      <c r="R61" s="9"/>
      <c r="S61" s="9"/>
      <c r="T61" s="9"/>
      <c r="U61" s="9"/>
      <c r="V61" s="9"/>
      <c r="W61" s="9"/>
      <c r="X61" s="9"/>
      <c r="AC61" s="11"/>
      <c r="AD61" s="11"/>
      <c r="AE61" s="11"/>
      <c r="AI61" s="16"/>
      <c r="AJ61" s="11"/>
      <c r="AK61" s="11"/>
      <c r="AL61" s="11"/>
      <c r="AM61" s="11"/>
      <c r="AN61" s="17"/>
      <c r="AQ61" s="16"/>
      <c r="AR61" s="11"/>
      <c r="AS61" s="11"/>
      <c r="AT61" s="11"/>
      <c r="AU61" s="11"/>
      <c r="AV61" s="17"/>
      <c r="AY61" s="16"/>
      <c r="AZ61" s="11"/>
      <c r="BA61" s="11"/>
      <c r="BB61" s="11"/>
      <c r="BC61" s="11"/>
      <c r="BD61" s="17"/>
      <c r="BG61" s="16"/>
      <c r="BH61" s="11"/>
      <c r="BI61" s="11"/>
      <c r="BJ61" s="11"/>
      <c r="BK61" s="11"/>
      <c r="BL61" s="17"/>
    </row>
    <row r="62" spans="1:64" ht="18" customHeight="1">
      <c r="A62" s="9"/>
      <c r="C62" s="9"/>
      <c r="D62" s="9"/>
      <c r="E62" s="9"/>
      <c r="F62" s="9"/>
      <c r="G62" s="9"/>
      <c r="H62" s="9"/>
      <c r="I62" s="9"/>
      <c r="J62" s="9"/>
      <c r="K62" s="9"/>
      <c r="L62" s="9"/>
      <c r="M62" s="9"/>
      <c r="N62" s="9"/>
      <c r="O62" s="9"/>
      <c r="P62" s="9"/>
      <c r="Q62" s="9"/>
      <c r="R62" s="9"/>
      <c r="S62" s="9"/>
      <c r="T62" s="9"/>
      <c r="U62" s="9"/>
      <c r="V62" s="9"/>
      <c r="W62" s="9"/>
      <c r="X62" s="9"/>
      <c r="AC62" s="11"/>
      <c r="AD62" s="11"/>
      <c r="AE62" s="11"/>
      <c r="AI62" s="16"/>
      <c r="AJ62" s="11"/>
      <c r="AK62" s="11"/>
      <c r="AL62" s="11"/>
      <c r="AM62" s="11"/>
      <c r="AN62" s="17"/>
      <c r="AQ62" s="16"/>
      <c r="AR62" s="11"/>
      <c r="AS62" s="11"/>
      <c r="AT62" s="11"/>
      <c r="AU62" s="11"/>
      <c r="AV62" s="17"/>
      <c r="AY62" s="16"/>
      <c r="AZ62" s="11"/>
      <c r="BA62" s="11"/>
      <c r="BB62" s="11"/>
      <c r="BC62" s="11"/>
      <c r="BD62" s="17"/>
      <c r="BG62" s="16"/>
      <c r="BH62" s="11"/>
      <c r="BI62" s="11"/>
      <c r="BJ62" s="11"/>
      <c r="BK62" s="11"/>
      <c r="BL62" s="17"/>
    </row>
    <row r="63" spans="1:64" ht="18" customHeight="1">
      <c r="A63" s="9"/>
      <c r="B63" s="156" t="s">
        <v>90</v>
      </c>
      <c r="C63" s="156"/>
      <c r="D63" s="156"/>
      <c r="E63" s="156"/>
      <c r="F63" s="156"/>
      <c r="G63" s="156"/>
      <c r="H63" s="156"/>
      <c r="I63" s="156"/>
      <c r="J63" s="156"/>
      <c r="K63" s="156"/>
      <c r="L63" s="156"/>
      <c r="M63" s="156"/>
      <c r="N63" s="156"/>
      <c r="O63" s="156"/>
      <c r="P63" s="156"/>
      <c r="Q63" s="156"/>
      <c r="R63" s="156"/>
      <c r="S63" s="156"/>
      <c r="T63" s="156"/>
      <c r="U63" s="156"/>
      <c r="V63" s="156"/>
      <c r="W63" s="156"/>
      <c r="X63" s="156"/>
      <c r="AC63" s="11"/>
      <c r="AD63" s="11"/>
      <c r="AE63" s="11"/>
      <c r="AI63" s="16"/>
      <c r="AJ63" s="11"/>
      <c r="AK63" s="11"/>
      <c r="AL63" s="11"/>
      <c r="AM63" s="11"/>
      <c r="AN63" s="17"/>
      <c r="AQ63" s="16"/>
      <c r="AR63" s="11"/>
      <c r="AS63" s="11"/>
      <c r="AT63" s="11"/>
      <c r="AU63" s="11"/>
      <c r="AV63" s="17"/>
      <c r="AY63" s="16"/>
      <c r="AZ63" s="11"/>
      <c r="BA63" s="11"/>
      <c r="BB63" s="11"/>
      <c r="BC63" s="11"/>
      <c r="BD63" s="17"/>
      <c r="BG63" s="16"/>
      <c r="BH63" s="11"/>
      <c r="BI63" s="11"/>
      <c r="BJ63" s="11"/>
      <c r="BK63" s="11"/>
      <c r="BL63" s="17"/>
    </row>
    <row r="64" spans="1:64" ht="18" customHeight="1">
      <c r="A64" s="9"/>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AC64" s="11"/>
      <c r="AD64" s="11"/>
      <c r="AE64" s="11"/>
      <c r="AI64" s="16"/>
      <c r="AK64" s="11"/>
      <c r="AL64" s="11"/>
      <c r="AM64" s="11"/>
      <c r="AN64" s="17"/>
      <c r="AQ64" s="16"/>
      <c r="AS64" s="11"/>
      <c r="AT64" s="11"/>
      <c r="AU64" s="11"/>
      <c r="AV64" s="17"/>
      <c r="AY64" s="16"/>
      <c r="BA64" s="11"/>
      <c r="BB64" s="11"/>
      <c r="BC64" s="11"/>
      <c r="BD64" s="17"/>
      <c r="BG64" s="16"/>
      <c r="BI64" s="11"/>
      <c r="BJ64" s="11"/>
      <c r="BK64" s="11"/>
      <c r="BL64" s="17"/>
    </row>
    <row r="65" spans="1:64" ht="18" customHeight="1">
      <c r="A65" s="9"/>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AC65" s="11"/>
      <c r="AD65" s="11"/>
      <c r="AE65" s="11"/>
      <c r="AI65" s="16"/>
      <c r="AJ65" s="11"/>
      <c r="AK65" s="11"/>
      <c r="AL65" s="11"/>
      <c r="AM65" s="11"/>
      <c r="AN65" s="17"/>
      <c r="AQ65" s="16"/>
      <c r="AR65" s="11"/>
      <c r="AS65" s="11"/>
      <c r="AT65" s="11"/>
      <c r="AU65" s="11"/>
      <c r="AV65" s="17"/>
      <c r="AY65" s="16"/>
      <c r="AZ65" s="11"/>
      <c r="BA65" s="11"/>
      <c r="BB65" s="11"/>
      <c r="BC65" s="11"/>
      <c r="BD65" s="17"/>
      <c r="BG65" s="16"/>
      <c r="BH65" s="11"/>
      <c r="BI65" s="11"/>
      <c r="BJ65" s="11"/>
      <c r="BK65" s="11"/>
      <c r="BL65" s="17"/>
    </row>
    <row r="66" spans="1:64" ht="18" customHeight="1">
      <c r="A66" s="9"/>
      <c r="B66" s="9"/>
      <c r="C66" s="9"/>
      <c r="D66" s="9"/>
      <c r="E66" s="9"/>
      <c r="F66" s="9"/>
      <c r="G66" s="9"/>
      <c r="H66" s="9"/>
      <c r="I66" s="9"/>
      <c r="J66" s="9"/>
      <c r="K66" s="9"/>
      <c r="L66" s="9"/>
      <c r="M66" s="9"/>
      <c r="N66" s="9"/>
      <c r="O66" s="9"/>
      <c r="P66" s="9"/>
      <c r="Q66" s="9"/>
      <c r="R66" s="9"/>
      <c r="S66" s="9"/>
      <c r="T66" s="9"/>
      <c r="U66" s="9"/>
      <c r="V66" s="9"/>
      <c r="W66" s="9"/>
      <c r="X66" s="9"/>
      <c r="AC66" s="11"/>
      <c r="AD66" s="11"/>
      <c r="AE66" s="11"/>
      <c r="AI66" s="16"/>
      <c r="AJ66" s="11"/>
      <c r="AK66" s="11"/>
      <c r="AL66" s="11"/>
      <c r="AM66" s="11"/>
      <c r="AN66" s="17"/>
      <c r="AQ66" s="16"/>
      <c r="AR66" s="11"/>
      <c r="AS66" s="11"/>
      <c r="AT66" s="11"/>
      <c r="AU66" s="11"/>
      <c r="AV66" s="17"/>
      <c r="AY66" s="16"/>
      <c r="AZ66" s="11"/>
      <c r="BA66" s="11"/>
      <c r="BB66" s="11"/>
      <c r="BC66" s="11"/>
      <c r="BD66" s="17"/>
      <c r="BG66" s="16"/>
      <c r="BH66" s="11"/>
      <c r="BI66" s="11"/>
      <c r="BJ66" s="11"/>
      <c r="BK66" s="11"/>
      <c r="BL66" s="17"/>
    </row>
    <row r="67" spans="1:64" ht="18" customHeight="1">
      <c r="A67" s="9"/>
      <c r="B67" s="161" t="s">
        <v>36</v>
      </c>
      <c r="C67" s="9"/>
      <c r="D67" s="9"/>
      <c r="E67" s="9"/>
      <c r="F67" s="9"/>
      <c r="G67" s="9"/>
      <c r="H67" s="9"/>
      <c r="I67" s="9"/>
      <c r="J67" s="9"/>
      <c r="K67" s="9"/>
      <c r="L67" s="9"/>
      <c r="M67" s="9"/>
      <c r="N67" s="9"/>
      <c r="O67" s="9"/>
      <c r="P67" s="9"/>
      <c r="Q67" s="9"/>
      <c r="R67" s="9"/>
      <c r="S67" s="9"/>
      <c r="T67" s="9"/>
      <c r="U67" s="9"/>
      <c r="V67" s="9"/>
      <c r="W67" s="9"/>
      <c r="X67" s="9"/>
      <c r="AC67" s="11"/>
      <c r="AD67" s="11"/>
      <c r="AE67" s="11"/>
      <c r="AI67" s="16"/>
      <c r="AJ67" s="11"/>
      <c r="AK67" s="11"/>
      <c r="AL67" s="11"/>
      <c r="AM67" s="11"/>
      <c r="AN67" s="17"/>
      <c r="AQ67" s="16"/>
      <c r="AR67" s="11"/>
      <c r="AS67" s="11"/>
      <c r="AT67" s="11"/>
      <c r="AU67" s="11"/>
      <c r="AV67" s="17"/>
      <c r="AY67" s="16"/>
      <c r="AZ67" s="11"/>
      <c r="BA67" s="11"/>
      <c r="BB67" s="11"/>
      <c r="BC67" s="11"/>
      <c r="BD67" s="17"/>
      <c r="BG67" s="16"/>
      <c r="BH67" s="11"/>
      <c r="BI67" s="11"/>
      <c r="BJ67" s="11"/>
      <c r="BK67" s="11"/>
      <c r="BL67" s="17"/>
    </row>
    <row r="68" spans="1:64" ht="18" customHeight="1">
      <c r="A68" s="9"/>
      <c r="B68" s="162"/>
      <c r="C68" s="9"/>
      <c r="D68" s="9"/>
      <c r="E68" s="9"/>
      <c r="F68" s="9"/>
      <c r="G68" s="9"/>
      <c r="H68" s="9"/>
      <c r="I68" s="9"/>
      <c r="J68" s="9"/>
      <c r="K68" s="9"/>
      <c r="L68" s="9"/>
      <c r="M68" s="9"/>
      <c r="N68" s="9"/>
      <c r="O68" s="9"/>
      <c r="P68" s="9"/>
      <c r="Q68" s="9"/>
      <c r="R68" s="9"/>
      <c r="S68" s="9"/>
      <c r="T68" s="9"/>
      <c r="U68" s="9"/>
      <c r="V68" s="9"/>
      <c r="W68" s="9"/>
      <c r="X68" s="9"/>
      <c r="AC68" s="11"/>
      <c r="AD68" s="11"/>
      <c r="AE68" s="11"/>
      <c r="AI68" s="16"/>
      <c r="AJ68" s="11"/>
      <c r="AK68" s="11"/>
      <c r="AL68" s="11"/>
      <c r="AM68" s="11"/>
      <c r="AN68" s="17"/>
      <c r="AQ68" s="16"/>
      <c r="AR68" s="11"/>
      <c r="AS68" s="11"/>
      <c r="AT68" s="11"/>
      <c r="AU68" s="11"/>
      <c r="AV68" s="17"/>
      <c r="AY68" s="16"/>
      <c r="AZ68" s="11"/>
      <c r="BA68" s="11"/>
      <c r="BB68" s="11"/>
      <c r="BC68" s="11"/>
      <c r="BD68" s="17"/>
      <c r="BG68" s="16"/>
      <c r="BH68" s="11"/>
      <c r="BI68" s="11"/>
      <c r="BJ68" s="11"/>
      <c r="BK68" s="11"/>
      <c r="BL68" s="17"/>
    </row>
    <row r="69" spans="1:64" ht="18" customHeight="1">
      <c r="A69" s="9"/>
      <c r="B69" s="162"/>
      <c r="C69" s="9"/>
      <c r="D69" s="9"/>
      <c r="E69" s="9"/>
      <c r="F69" s="9"/>
      <c r="G69" s="9"/>
      <c r="H69" s="9"/>
      <c r="I69" s="9"/>
      <c r="J69" s="9"/>
      <c r="K69" s="9"/>
      <c r="L69" s="9"/>
      <c r="M69" s="9"/>
      <c r="N69" s="9"/>
      <c r="O69" s="9"/>
      <c r="P69" s="9"/>
      <c r="Q69" s="9"/>
      <c r="R69" s="9"/>
      <c r="S69" s="9"/>
      <c r="T69" s="9"/>
      <c r="U69" s="9"/>
      <c r="V69" s="9"/>
      <c r="W69" s="9"/>
      <c r="X69" s="9"/>
      <c r="AC69" s="11"/>
      <c r="AD69" s="11"/>
      <c r="AE69" s="11"/>
      <c r="AI69" s="16"/>
      <c r="AJ69" s="11"/>
      <c r="AK69" s="11"/>
      <c r="AL69" s="11"/>
      <c r="AM69" s="11"/>
      <c r="AN69" s="17"/>
      <c r="AQ69" s="16"/>
      <c r="AR69" s="11"/>
      <c r="AS69" s="11"/>
      <c r="AT69" s="11"/>
      <c r="AU69" s="11"/>
      <c r="AV69" s="17"/>
      <c r="AY69" s="16"/>
      <c r="AZ69" s="11"/>
      <c r="BA69" s="11"/>
      <c r="BB69" s="11"/>
      <c r="BC69" s="11"/>
      <c r="BD69" s="17"/>
      <c r="BG69" s="16"/>
      <c r="BH69" s="11"/>
      <c r="BI69" s="11"/>
      <c r="BJ69" s="11"/>
      <c r="BK69" s="11"/>
      <c r="BL69" s="17"/>
    </row>
    <row r="70" spans="1:64" ht="18" customHeight="1">
      <c r="A70" s="9"/>
      <c r="B70" s="162"/>
      <c r="C70" s="9"/>
      <c r="D70" s="9"/>
      <c r="E70" s="9"/>
      <c r="F70" s="9"/>
      <c r="G70" s="9"/>
      <c r="H70" s="9"/>
      <c r="I70" s="9"/>
      <c r="J70" s="9"/>
      <c r="K70" s="9"/>
      <c r="L70" s="9"/>
      <c r="M70" s="9"/>
      <c r="N70" s="9"/>
      <c r="O70" s="9"/>
      <c r="P70" s="9"/>
      <c r="Q70" s="9"/>
      <c r="R70" s="9"/>
      <c r="S70" s="9"/>
      <c r="T70" s="9"/>
      <c r="U70" s="9"/>
      <c r="V70" s="9"/>
      <c r="W70" s="9"/>
      <c r="X70" s="9"/>
      <c r="AC70" s="11"/>
      <c r="AD70" s="11"/>
      <c r="AE70" s="11"/>
      <c r="AK70" s="11"/>
      <c r="AL70" s="11"/>
      <c r="AM70" s="11"/>
      <c r="AN70" s="17"/>
      <c r="AS70" s="11"/>
      <c r="AT70" s="11"/>
      <c r="AU70" s="11"/>
      <c r="AV70" s="17"/>
      <c r="AY70" s="16"/>
      <c r="AZ70" s="11"/>
      <c r="BA70" s="11"/>
      <c r="BB70" s="11"/>
      <c r="BC70" s="11"/>
      <c r="BD70" s="17"/>
      <c r="BG70" s="16"/>
      <c r="BH70" s="11"/>
      <c r="BI70" s="11"/>
      <c r="BJ70" s="11"/>
      <c r="BK70" s="11"/>
      <c r="BL70" s="17"/>
    </row>
    <row r="71" spans="1:64" ht="18" customHeight="1">
      <c r="A71" s="9"/>
      <c r="B71" s="162"/>
      <c r="C71" s="9"/>
      <c r="D71" s="9"/>
      <c r="E71" s="9"/>
      <c r="F71" s="9"/>
      <c r="G71" s="9"/>
      <c r="H71" s="9"/>
      <c r="I71" s="9"/>
      <c r="J71" s="9"/>
      <c r="K71" s="9"/>
      <c r="L71" s="9"/>
      <c r="M71" s="9"/>
      <c r="N71" s="9"/>
      <c r="O71" s="9"/>
      <c r="P71" s="9"/>
      <c r="Q71" s="9"/>
      <c r="R71" s="9"/>
      <c r="S71" s="9"/>
      <c r="T71" s="9"/>
      <c r="U71" s="9"/>
      <c r="V71" s="9"/>
      <c r="W71" s="9"/>
      <c r="X71" s="9"/>
      <c r="AC71" s="11"/>
      <c r="AD71" s="11"/>
      <c r="AE71" s="11"/>
      <c r="AK71" s="11"/>
      <c r="AL71" s="11"/>
      <c r="AM71" s="11"/>
      <c r="AN71" s="17"/>
      <c r="AS71" s="11"/>
      <c r="AT71" s="11"/>
      <c r="AU71" s="11"/>
      <c r="AV71" s="17"/>
      <c r="AY71" s="16"/>
      <c r="AZ71" s="11"/>
      <c r="BA71" s="11"/>
      <c r="BB71" s="11"/>
      <c r="BC71" s="11"/>
      <c r="BD71" s="17"/>
      <c r="BG71" s="16"/>
      <c r="BH71" s="11"/>
      <c r="BI71" s="11"/>
      <c r="BJ71" s="11"/>
      <c r="BK71" s="11"/>
      <c r="BL71" s="17"/>
    </row>
    <row r="72" spans="1:64" ht="18" customHeight="1">
      <c r="A72" s="9"/>
      <c r="B72" s="162"/>
      <c r="C72" s="9"/>
      <c r="D72" s="9"/>
      <c r="E72" s="9"/>
      <c r="F72" s="9"/>
      <c r="G72" s="9"/>
      <c r="H72" s="9"/>
      <c r="I72" s="9"/>
      <c r="J72" s="9"/>
      <c r="K72" s="9"/>
      <c r="L72" s="9"/>
      <c r="M72" s="9"/>
      <c r="N72" s="9"/>
      <c r="O72" s="9"/>
      <c r="P72" s="9"/>
      <c r="Q72" s="9"/>
      <c r="R72" s="9"/>
      <c r="S72" s="9"/>
      <c r="T72" s="9"/>
      <c r="U72" s="9"/>
      <c r="V72" s="9"/>
      <c r="W72" s="9"/>
      <c r="X72" s="9"/>
      <c r="AC72" s="11"/>
      <c r="AD72" s="11"/>
      <c r="AE72" s="11"/>
      <c r="AK72" s="11"/>
      <c r="AL72" s="11"/>
      <c r="AM72" s="11"/>
      <c r="AN72" s="17"/>
      <c r="AS72" s="11"/>
      <c r="AT72" s="11"/>
      <c r="AU72" s="11"/>
      <c r="AV72" s="17"/>
      <c r="AY72" s="16"/>
      <c r="AZ72" s="11"/>
      <c r="BA72" s="11"/>
      <c r="BB72" s="11"/>
      <c r="BC72" s="11"/>
      <c r="BD72" s="17"/>
      <c r="BG72" s="16"/>
      <c r="BH72" s="11"/>
      <c r="BI72" s="11"/>
      <c r="BJ72" s="11"/>
      <c r="BK72" s="11"/>
      <c r="BL72" s="17"/>
    </row>
    <row r="73" spans="1:64" ht="18" customHeight="1">
      <c r="A73" s="9"/>
      <c r="B73" s="162"/>
      <c r="C73" s="9"/>
      <c r="D73" s="9"/>
      <c r="E73" s="9"/>
      <c r="F73" s="9"/>
      <c r="G73" s="9"/>
      <c r="H73" s="9"/>
      <c r="I73" s="9"/>
      <c r="J73" s="9"/>
      <c r="K73" s="9"/>
      <c r="L73" s="9"/>
      <c r="M73" s="9"/>
      <c r="N73" s="9"/>
      <c r="O73" s="9"/>
      <c r="P73" s="9"/>
      <c r="Q73" s="9"/>
      <c r="R73" s="9"/>
      <c r="S73" s="9"/>
      <c r="T73" s="9"/>
      <c r="U73" s="9"/>
      <c r="V73" s="9"/>
      <c r="W73" s="9"/>
      <c r="X73" s="9"/>
      <c r="AC73" s="11"/>
      <c r="AD73" s="11"/>
      <c r="AE73" s="11"/>
      <c r="AK73" s="11"/>
      <c r="AL73" s="11"/>
      <c r="AM73" s="11"/>
      <c r="AN73" s="17"/>
      <c r="AS73" s="11"/>
      <c r="AT73" s="11"/>
      <c r="AU73" s="11"/>
      <c r="AV73" s="17"/>
      <c r="AY73" s="16"/>
      <c r="AZ73" s="11"/>
      <c r="BA73" s="11"/>
      <c r="BB73" s="11"/>
      <c r="BC73" s="11"/>
      <c r="BD73" s="17"/>
      <c r="BG73" s="16"/>
      <c r="BH73" s="11"/>
      <c r="BI73" s="11"/>
      <c r="BJ73" s="11"/>
      <c r="BK73" s="11"/>
      <c r="BL73" s="17"/>
    </row>
    <row r="74" spans="1:64" ht="18" customHeight="1">
      <c r="A74" s="9"/>
      <c r="B74" s="162"/>
      <c r="C74" s="9"/>
      <c r="D74" s="9"/>
      <c r="E74" s="9"/>
      <c r="F74" s="9"/>
      <c r="G74" s="9"/>
      <c r="H74" s="9"/>
      <c r="I74" s="9"/>
      <c r="J74" s="9"/>
      <c r="K74" s="9"/>
      <c r="L74" s="9"/>
      <c r="M74" s="9"/>
      <c r="N74" s="9"/>
      <c r="O74" s="9"/>
      <c r="P74" s="9"/>
      <c r="Q74" s="9"/>
      <c r="R74" s="9"/>
      <c r="S74" s="9"/>
      <c r="T74" s="9"/>
      <c r="U74" s="9"/>
      <c r="V74" s="9"/>
      <c r="W74" s="9"/>
      <c r="X74" s="9"/>
      <c r="AC74" s="11"/>
      <c r="AD74" s="11"/>
      <c r="AE74" s="11"/>
      <c r="AK74" s="11"/>
      <c r="AL74" s="11"/>
      <c r="AM74" s="11"/>
      <c r="AN74" s="17"/>
      <c r="AS74" s="11"/>
      <c r="AT74" s="11"/>
      <c r="AU74" s="11"/>
      <c r="AV74" s="17"/>
      <c r="AY74" s="16"/>
      <c r="BA74" s="11"/>
      <c r="BB74" s="11"/>
      <c r="BC74" s="11"/>
      <c r="BD74" s="17"/>
      <c r="BG74" s="16"/>
      <c r="BI74" s="11"/>
      <c r="BJ74" s="11"/>
      <c r="BK74" s="11"/>
      <c r="BL74" s="17"/>
    </row>
    <row r="75" spans="1:64" ht="18" customHeight="1">
      <c r="A75" s="9"/>
      <c r="B75" s="162"/>
      <c r="C75" s="9"/>
      <c r="D75" s="9"/>
      <c r="E75" s="9"/>
      <c r="F75" s="9"/>
      <c r="G75" s="9"/>
      <c r="H75" s="9"/>
      <c r="I75" s="9"/>
      <c r="J75" s="9"/>
      <c r="K75" s="9"/>
      <c r="L75" s="9"/>
      <c r="M75" s="9"/>
      <c r="N75" s="9"/>
      <c r="O75" s="9"/>
      <c r="P75" s="9"/>
      <c r="Q75" s="9"/>
      <c r="R75" s="9"/>
      <c r="S75" s="9"/>
      <c r="T75" s="9"/>
      <c r="U75" s="9"/>
      <c r="V75" s="9"/>
      <c r="W75" s="9"/>
      <c r="X75" s="9"/>
      <c r="AC75" s="11"/>
      <c r="AD75" s="11"/>
      <c r="AE75" s="11"/>
      <c r="AK75" s="11"/>
      <c r="AL75" s="11"/>
      <c r="AM75" s="11"/>
      <c r="AN75" s="17"/>
      <c r="AS75" s="11"/>
      <c r="AT75" s="11"/>
      <c r="AU75" s="11"/>
      <c r="AV75" s="17"/>
      <c r="AY75" s="16"/>
      <c r="AZ75" s="11"/>
      <c r="BA75" s="11"/>
      <c r="BB75" s="11"/>
      <c r="BC75" s="11"/>
      <c r="BD75" s="17"/>
      <c r="BG75" s="16"/>
      <c r="BH75" s="11"/>
      <c r="BI75" s="11"/>
      <c r="BJ75" s="11"/>
      <c r="BK75" s="11"/>
      <c r="BL75" s="17"/>
    </row>
    <row r="76" spans="1:64" ht="18" customHeight="1">
      <c r="A76" s="9"/>
      <c r="B76" s="162"/>
      <c r="C76" s="9"/>
      <c r="D76" s="9"/>
      <c r="E76" s="9"/>
      <c r="F76" s="9"/>
      <c r="G76" s="9"/>
      <c r="H76" s="9"/>
      <c r="I76" s="9"/>
      <c r="J76" s="9"/>
      <c r="K76" s="9"/>
      <c r="L76" s="9"/>
      <c r="M76" s="9"/>
      <c r="N76" s="9"/>
      <c r="O76" s="9"/>
      <c r="P76" s="9"/>
      <c r="Q76" s="9"/>
      <c r="R76" s="9"/>
      <c r="S76" s="9"/>
      <c r="T76" s="9"/>
      <c r="U76" s="9"/>
      <c r="V76" s="9"/>
      <c r="W76" s="9"/>
      <c r="X76" s="9"/>
      <c r="AC76" s="11"/>
      <c r="AD76" s="11"/>
      <c r="AE76" s="11"/>
      <c r="AK76" s="11"/>
      <c r="AL76" s="11"/>
      <c r="AM76" s="11"/>
      <c r="AN76" s="17"/>
      <c r="AS76" s="11"/>
      <c r="AT76" s="11"/>
      <c r="AU76" s="11"/>
      <c r="AV76" s="17"/>
      <c r="AY76" s="16"/>
      <c r="AZ76" s="11"/>
      <c r="BA76" s="11"/>
      <c r="BB76" s="11"/>
      <c r="BC76" s="11"/>
      <c r="BD76" s="17"/>
      <c r="BG76" s="16"/>
      <c r="BH76" s="11"/>
      <c r="BI76" s="11"/>
      <c r="BJ76" s="11"/>
      <c r="BK76" s="11"/>
      <c r="BL76" s="17"/>
    </row>
    <row r="77" spans="1:64" ht="18" customHeight="1">
      <c r="A77" s="9"/>
      <c r="B77" s="162"/>
      <c r="C77" s="9"/>
      <c r="D77" s="9"/>
      <c r="E77" s="9"/>
      <c r="F77" s="9"/>
      <c r="G77" s="9"/>
      <c r="H77" s="9"/>
      <c r="I77" s="9"/>
      <c r="J77" s="9"/>
      <c r="K77" s="9"/>
      <c r="L77" s="9"/>
      <c r="M77" s="9"/>
      <c r="N77" s="9"/>
      <c r="O77" s="9"/>
      <c r="P77" s="9"/>
      <c r="Q77" s="9"/>
      <c r="R77" s="9"/>
      <c r="S77" s="9"/>
      <c r="T77" s="9"/>
      <c r="U77" s="9"/>
      <c r="V77" s="9"/>
      <c r="W77" s="9"/>
      <c r="X77" s="9"/>
      <c r="AC77" s="11"/>
      <c r="AD77" s="11"/>
      <c r="AE77" s="11"/>
      <c r="AK77" s="11"/>
      <c r="AL77" s="11"/>
      <c r="AM77" s="11"/>
      <c r="AN77" s="17"/>
      <c r="AS77" s="11"/>
      <c r="AT77" s="11"/>
      <c r="AU77" s="11"/>
      <c r="AV77" s="17"/>
      <c r="AY77" s="16"/>
      <c r="AZ77" s="11"/>
      <c r="BA77" s="11"/>
      <c r="BB77" s="11"/>
      <c r="BC77" s="11"/>
      <c r="BD77" s="17"/>
      <c r="BG77" s="16"/>
      <c r="BH77" s="11"/>
      <c r="BI77" s="11"/>
      <c r="BJ77" s="11"/>
      <c r="BK77" s="11"/>
      <c r="BL77" s="17"/>
    </row>
    <row r="78" spans="1:64" ht="18" customHeight="1">
      <c r="A78" s="9"/>
      <c r="B78" s="162"/>
      <c r="C78" s="9"/>
      <c r="D78" s="9"/>
      <c r="E78" s="9"/>
      <c r="F78" s="9"/>
      <c r="G78" s="9"/>
      <c r="H78" s="9"/>
      <c r="I78" s="9"/>
      <c r="J78" s="9"/>
      <c r="K78" s="9"/>
      <c r="L78" s="9"/>
      <c r="M78" s="9"/>
      <c r="N78" s="9"/>
      <c r="O78" s="9"/>
      <c r="P78" s="9"/>
      <c r="Q78" s="9"/>
      <c r="R78" s="9"/>
      <c r="S78" s="9"/>
      <c r="T78" s="9"/>
      <c r="U78" s="9"/>
      <c r="V78" s="9"/>
      <c r="W78" s="9"/>
      <c r="X78" s="9"/>
      <c r="AC78" s="11"/>
      <c r="AD78" s="11"/>
      <c r="AE78" s="11"/>
      <c r="AK78" s="11"/>
      <c r="AL78" s="11"/>
      <c r="AM78" s="11"/>
      <c r="AN78" s="17"/>
      <c r="AS78" s="11"/>
      <c r="AT78" s="11"/>
      <c r="AU78" s="11"/>
      <c r="AV78" s="17"/>
      <c r="AY78" s="16"/>
      <c r="AZ78" s="11"/>
      <c r="BA78" s="11"/>
      <c r="BB78" s="11"/>
      <c r="BC78" s="11"/>
      <c r="BD78" s="17"/>
      <c r="BG78" s="16"/>
      <c r="BH78" s="11"/>
      <c r="BI78" s="11"/>
      <c r="BJ78" s="11"/>
      <c r="BK78" s="11"/>
      <c r="BL78" s="17"/>
    </row>
    <row r="79" spans="1:64" ht="18" customHeight="1">
      <c r="A79" s="9"/>
      <c r="B79" s="162"/>
      <c r="C79" s="9"/>
      <c r="D79" s="9"/>
      <c r="E79" s="9"/>
      <c r="F79" s="9"/>
      <c r="G79" s="9"/>
      <c r="H79" s="9"/>
      <c r="I79" s="9"/>
      <c r="J79" s="9"/>
      <c r="K79" s="9"/>
      <c r="L79" s="9"/>
      <c r="M79" s="9"/>
      <c r="N79" s="9"/>
      <c r="O79" s="9"/>
      <c r="P79" s="9"/>
      <c r="Q79" s="9"/>
      <c r="R79" s="9"/>
      <c r="S79" s="9"/>
      <c r="T79" s="9"/>
      <c r="U79" s="9"/>
      <c r="V79" s="9"/>
      <c r="W79" s="9"/>
      <c r="X79" s="9"/>
      <c r="AC79" s="11"/>
      <c r="AD79" s="11"/>
      <c r="AE79" s="11"/>
      <c r="AK79" s="11"/>
      <c r="AL79" s="11"/>
      <c r="AM79" s="11"/>
      <c r="AN79" s="17"/>
      <c r="AS79" s="11"/>
      <c r="AT79" s="11"/>
      <c r="AU79" s="11"/>
      <c r="AV79" s="17"/>
      <c r="AY79" s="16"/>
      <c r="AZ79" s="11"/>
      <c r="BA79" s="11"/>
      <c r="BB79" s="11"/>
      <c r="BC79" s="11"/>
      <c r="BD79" s="17"/>
      <c r="BG79" s="16"/>
      <c r="BH79" s="11"/>
      <c r="BI79" s="11"/>
      <c r="BJ79" s="11"/>
      <c r="BK79" s="11"/>
      <c r="BL79" s="17"/>
    </row>
    <row r="80" spans="1:64" ht="18" customHeight="1">
      <c r="A80" s="9"/>
      <c r="B80" s="162"/>
      <c r="C80" s="9"/>
      <c r="D80" s="9"/>
      <c r="E80" s="9"/>
      <c r="F80" s="9"/>
      <c r="G80" s="9"/>
      <c r="H80" s="9"/>
      <c r="I80" s="9"/>
      <c r="J80" s="9"/>
      <c r="K80" s="9"/>
      <c r="L80" s="9"/>
      <c r="M80" s="9"/>
      <c r="N80" s="9"/>
      <c r="O80" s="9"/>
      <c r="P80" s="9"/>
      <c r="Q80" s="9"/>
      <c r="R80" s="9"/>
      <c r="S80" s="9"/>
      <c r="T80" s="9"/>
      <c r="U80" s="9"/>
      <c r="V80" s="9"/>
      <c r="W80" s="9"/>
      <c r="X80" s="9"/>
      <c r="AC80" s="11"/>
      <c r="AD80" s="11"/>
      <c r="AE80" s="11"/>
      <c r="AK80" s="11"/>
      <c r="AL80" s="11"/>
      <c r="AM80" s="11"/>
      <c r="AN80" s="17"/>
      <c r="AS80" s="11"/>
      <c r="AT80" s="11"/>
      <c r="AU80" s="11"/>
      <c r="AV80" s="17"/>
      <c r="AY80" s="16"/>
      <c r="BA80" s="11"/>
      <c r="BB80" s="11"/>
      <c r="BC80" s="11"/>
      <c r="BD80" s="17"/>
      <c r="BG80" s="16"/>
      <c r="BI80" s="11"/>
      <c r="BJ80" s="11"/>
      <c r="BK80" s="11"/>
      <c r="BL80" s="17"/>
    </row>
    <row r="81" spans="1:64" ht="18" customHeight="1">
      <c r="A81" s="9"/>
      <c r="B81" s="162"/>
      <c r="C81" s="9"/>
      <c r="D81" s="9"/>
      <c r="E81" s="9"/>
      <c r="F81" s="9"/>
      <c r="G81" s="9"/>
      <c r="H81" s="9"/>
      <c r="I81" s="9"/>
      <c r="J81" s="9"/>
      <c r="K81" s="9"/>
      <c r="L81" s="9"/>
      <c r="M81" s="9"/>
      <c r="N81" s="9"/>
      <c r="O81" s="9"/>
      <c r="P81" s="9"/>
      <c r="Q81" s="9"/>
      <c r="R81" s="9"/>
      <c r="S81" s="9"/>
      <c r="T81" s="9"/>
      <c r="U81" s="9"/>
      <c r="V81" s="9"/>
      <c r="W81" s="9"/>
      <c r="X81" s="9"/>
      <c r="AC81" s="11"/>
      <c r="AD81" s="11"/>
      <c r="AE81" s="11"/>
      <c r="AK81" s="11"/>
      <c r="AL81" s="11"/>
      <c r="AM81" s="11"/>
      <c r="AN81" s="17"/>
      <c r="AS81" s="11"/>
      <c r="AT81" s="11"/>
      <c r="AU81" s="11"/>
      <c r="AV81" s="17"/>
      <c r="AY81" s="16"/>
      <c r="BA81" s="11"/>
      <c r="BB81" s="11"/>
      <c r="BC81" s="11"/>
      <c r="BD81" s="17"/>
      <c r="BG81" s="16"/>
      <c r="BI81" s="11"/>
      <c r="BJ81" s="11"/>
      <c r="BK81" s="11"/>
      <c r="BL81" s="17"/>
    </row>
    <row r="82" spans="1:64" ht="18" customHeight="1">
      <c r="A82" s="9"/>
      <c r="B82" s="162"/>
      <c r="C82" s="9"/>
      <c r="D82" s="9"/>
      <c r="E82" s="9"/>
      <c r="F82" s="9"/>
      <c r="G82" s="9"/>
      <c r="H82" s="9"/>
      <c r="I82" s="9"/>
      <c r="J82" s="9"/>
      <c r="K82" s="9"/>
      <c r="L82" s="9"/>
      <c r="M82" s="9"/>
      <c r="N82" s="9"/>
      <c r="O82" s="9"/>
      <c r="P82" s="9"/>
      <c r="Q82" s="9"/>
      <c r="R82" s="9"/>
      <c r="S82" s="9"/>
      <c r="T82" s="9"/>
      <c r="U82" s="9"/>
      <c r="V82" s="9"/>
      <c r="W82" s="9"/>
      <c r="X82" s="9"/>
      <c r="AC82" s="11"/>
      <c r="AD82" s="11"/>
      <c r="AE82" s="11"/>
      <c r="AK82" s="11"/>
      <c r="AL82" s="11"/>
      <c r="AM82" s="11"/>
      <c r="AN82" s="17"/>
      <c r="AS82" s="11"/>
      <c r="AT82" s="11"/>
      <c r="AU82" s="11"/>
      <c r="AV82" s="17"/>
      <c r="AY82" s="16"/>
      <c r="BA82" s="11"/>
      <c r="BB82" s="11"/>
      <c r="BC82" s="11"/>
      <c r="BD82" s="17"/>
      <c r="BG82" s="16"/>
      <c r="BI82" s="11"/>
      <c r="BJ82" s="11"/>
      <c r="BK82" s="11"/>
      <c r="BL82" s="17"/>
    </row>
    <row r="83" spans="1:64" ht="18" customHeight="1">
      <c r="A83" s="9"/>
      <c r="B83" s="162"/>
      <c r="C83" s="9"/>
      <c r="D83" s="9"/>
      <c r="E83" s="9"/>
      <c r="F83" s="9"/>
      <c r="G83" s="9"/>
      <c r="H83" s="9"/>
      <c r="I83" s="9"/>
      <c r="J83" s="9"/>
      <c r="K83" s="9"/>
      <c r="L83" s="9"/>
      <c r="M83" s="9"/>
      <c r="N83" s="9"/>
      <c r="O83" s="9"/>
      <c r="P83" s="9"/>
      <c r="Q83" s="9"/>
      <c r="R83" s="9"/>
      <c r="S83" s="9"/>
      <c r="T83" s="9"/>
      <c r="U83" s="9"/>
      <c r="V83" s="9"/>
      <c r="W83" s="9"/>
      <c r="X83" s="9"/>
      <c r="AC83" s="11"/>
      <c r="AD83" s="11"/>
      <c r="AE83" s="11"/>
      <c r="AK83" s="11"/>
      <c r="AL83" s="11"/>
      <c r="AM83" s="11"/>
      <c r="AN83" s="17"/>
      <c r="AS83" s="11"/>
      <c r="AT83" s="11"/>
      <c r="AU83" s="11"/>
      <c r="AV83" s="17"/>
      <c r="AY83" s="16"/>
      <c r="BA83" s="11"/>
      <c r="BB83" s="11"/>
      <c r="BC83" s="11"/>
      <c r="BD83" s="17"/>
      <c r="BG83" s="16"/>
      <c r="BI83" s="11"/>
      <c r="BJ83" s="11"/>
      <c r="BK83" s="11"/>
      <c r="BL83" s="17"/>
    </row>
    <row r="84" spans="1:64" ht="18" customHeight="1">
      <c r="A84" s="9"/>
      <c r="B84" s="162"/>
      <c r="C84" s="9"/>
      <c r="D84" s="9"/>
      <c r="E84" s="9"/>
      <c r="F84" s="9"/>
      <c r="G84" s="9"/>
      <c r="H84" s="9"/>
      <c r="I84" s="9"/>
      <c r="J84" s="9"/>
      <c r="K84" s="9"/>
      <c r="L84" s="9"/>
      <c r="M84" s="9"/>
      <c r="N84" s="9"/>
      <c r="O84" s="9"/>
      <c r="P84" s="9"/>
      <c r="Q84" s="9"/>
      <c r="R84" s="9"/>
      <c r="S84" s="9"/>
      <c r="T84" s="9"/>
      <c r="U84" s="9"/>
      <c r="V84" s="9"/>
      <c r="W84" s="9"/>
      <c r="X84" s="9"/>
      <c r="AC84" s="11"/>
      <c r="AD84" s="11"/>
      <c r="AE84" s="11"/>
      <c r="AK84" s="11"/>
      <c r="AL84" s="11"/>
      <c r="AM84" s="11"/>
      <c r="AN84" s="17"/>
      <c r="AS84" s="11"/>
      <c r="AT84" s="11"/>
      <c r="AU84" s="11"/>
      <c r="AV84" s="17"/>
      <c r="AY84" s="16"/>
      <c r="BA84" s="11"/>
      <c r="BB84" s="11"/>
      <c r="BC84" s="11"/>
      <c r="BD84" s="17"/>
      <c r="BG84" s="16"/>
      <c r="BI84" s="11"/>
      <c r="BJ84" s="11"/>
      <c r="BK84" s="11"/>
      <c r="BL84" s="17"/>
    </row>
    <row r="85" spans="1:64" ht="18" customHeight="1">
      <c r="A85" s="9"/>
      <c r="B85" s="162"/>
      <c r="C85" s="9"/>
      <c r="D85" s="9"/>
      <c r="E85" s="9"/>
      <c r="F85" s="9"/>
      <c r="G85" s="9"/>
      <c r="H85" s="9"/>
      <c r="I85" s="9"/>
      <c r="J85" s="9"/>
      <c r="K85" s="9"/>
      <c r="L85" s="9"/>
      <c r="M85" s="9"/>
      <c r="N85" s="9"/>
      <c r="O85" s="9"/>
      <c r="P85" s="9"/>
      <c r="Q85" s="9"/>
      <c r="R85" s="9"/>
      <c r="S85" s="9"/>
      <c r="T85" s="9"/>
      <c r="U85" s="9"/>
      <c r="V85" s="9"/>
      <c r="W85" s="9"/>
      <c r="X85" s="9"/>
      <c r="AC85" s="11"/>
      <c r="AD85" s="11"/>
      <c r="AE85" s="11"/>
      <c r="AK85" s="11"/>
      <c r="AL85" s="11"/>
      <c r="AM85" s="11"/>
      <c r="AN85" s="17"/>
      <c r="AS85" s="11"/>
      <c r="AT85" s="11"/>
      <c r="AU85" s="11"/>
      <c r="AV85" s="17"/>
      <c r="AY85" s="16"/>
      <c r="BA85" s="11"/>
      <c r="BB85" s="11"/>
      <c r="BC85" s="11"/>
      <c r="BD85" s="17"/>
      <c r="BG85" s="16"/>
      <c r="BI85" s="11"/>
      <c r="BJ85" s="11"/>
      <c r="BK85" s="11"/>
      <c r="BL85" s="17"/>
    </row>
    <row r="86" spans="1:64" ht="18" customHeight="1">
      <c r="A86" s="9"/>
      <c r="B86" s="162"/>
      <c r="C86" s="9"/>
      <c r="D86" s="9"/>
      <c r="E86" s="9"/>
      <c r="F86" s="9"/>
      <c r="G86" s="9"/>
      <c r="H86" s="9"/>
      <c r="I86" s="9"/>
      <c r="J86" s="9"/>
      <c r="K86" s="9"/>
      <c r="L86" s="9"/>
      <c r="M86" s="9"/>
      <c r="N86" s="9"/>
      <c r="O86" s="9"/>
      <c r="P86" s="9"/>
      <c r="Q86" s="9"/>
      <c r="R86" s="9"/>
      <c r="S86" s="9"/>
      <c r="T86" s="9"/>
      <c r="U86" s="9"/>
      <c r="V86" s="9"/>
      <c r="W86" s="9"/>
      <c r="X86" s="9"/>
      <c r="AC86" s="11"/>
      <c r="AD86" s="11"/>
      <c r="AE86" s="11"/>
      <c r="AK86" s="11"/>
      <c r="AL86" s="11"/>
      <c r="AM86" s="11"/>
      <c r="AN86" s="17"/>
      <c r="AS86" s="11"/>
      <c r="AT86" s="11"/>
      <c r="AU86" s="11"/>
      <c r="AV86" s="17"/>
      <c r="AY86" s="16"/>
      <c r="BA86" s="11"/>
      <c r="BB86" s="11"/>
      <c r="BC86" s="11"/>
      <c r="BD86" s="17"/>
      <c r="BG86" s="16"/>
      <c r="BI86" s="11"/>
      <c r="BJ86" s="11"/>
      <c r="BK86" s="11"/>
      <c r="BL86" s="17"/>
    </row>
    <row r="87" spans="1:64" ht="18" customHeight="1">
      <c r="A87" s="9"/>
      <c r="B87" s="162"/>
      <c r="C87" s="9"/>
      <c r="D87" s="9"/>
      <c r="E87" s="9"/>
      <c r="F87" s="9"/>
      <c r="G87" s="9"/>
      <c r="H87" s="9"/>
      <c r="I87" s="9"/>
      <c r="J87" s="9"/>
      <c r="K87" s="9"/>
      <c r="L87" s="9"/>
      <c r="M87" s="9"/>
      <c r="N87" s="9"/>
      <c r="O87" s="9"/>
      <c r="P87" s="9"/>
      <c r="Q87" s="9"/>
      <c r="R87" s="9"/>
      <c r="S87" s="9"/>
      <c r="T87" s="9"/>
      <c r="U87" s="9"/>
      <c r="V87" s="9"/>
      <c r="W87" s="9"/>
      <c r="X87" s="9"/>
      <c r="AC87" s="11"/>
      <c r="AD87" s="11"/>
      <c r="AE87" s="11"/>
      <c r="AK87" s="11"/>
      <c r="AL87" s="11"/>
      <c r="AM87" s="11"/>
      <c r="AN87" s="17"/>
      <c r="AS87" s="11"/>
      <c r="AT87" s="11"/>
      <c r="AU87" s="11"/>
      <c r="AV87" s="17"/>
      <c r="AY87" s="16"/>
      <c r="AZ87" s="11"/>
      <c r="BA87" s="11"/>
      <c r="BB87" s="11"/>
      <c r="BC87" s="11"/>
      <c r="BD87" s="17"/>
      <c r="BG87" s="16"/>
      <c r="BH87" s="11"/>
      <c r="BI87" s="11"/>
      <c r="BJ87" s="11"/>
      <c r="BK87" s="11"/>
      <c r="BL87" s="17"/>
    </row>
    <row r="88" spans="1:64" ht="18" customHeight="1">
      <c r="A88" s="9"/>
      <c r="B88" s="163"/>
      <c r="C88" s="9"/>
      <c r="D88" s="9"/>
      <c r="E88" s="9"/>
      <c r="F88" s="9"/>
      <c r="G88" s="9"/>
      <c r="H88" s="9"/>
      <c r="I88" s="9"/>
      <c r="J88" s="9"/>
      <c r="K88" s="9"/>
      <c r="L88" s="9"/>
      <c r="M88" s="9"/>
      <c r="N88" s="9"/>
      <c r="O88" s="9"/>
      <c r="P88" s="9"/>
      <c r="Q88" s="9"/>
      <c r="R88" s="9"/>
      <c r="S88" s="9"/>
      <c r="T88" s="9"/>
      <c r="U88" s="9"/>
      <c r="V88" s="9"/>
      <c r="W88" s="9"/>
      <c r="X88" s="9"/>
      <c r="AC88" s="11"/>
      <c r="AD88" s="11"/>
      <c r="AE88" s="11"/>
      <c r="AK88" s="11"/>
      <c r="AL88" s="11"/>
      <c r="AM88" s="11"/>
      <c r="AN88" s="17"/>
      <c r="AS88" s="11"/>
      <c r="AT88" s="11"/>
      <c r="AU88" s="11"/>
      <c r="AV88" s="17"/>
      <c r="AY88" s="16"/>
      <c r="AZ88" s="11"/>
      <c r="BA88" s="11"/>
      <c r="BB88" s="11"/>
      <c r="BC88" s="11"/>
      <c r="BD88" s="17"/>
      <c r="BG88" s="16"/>
      <c r="BH88" s="11"/>
      <c r="BI88" s="11"/>
      <c r="BJ88" s="11"/>
      <c r="BK88" s="11"/>
      <c r="BL88" s="17"/>
    </row>
    <row r="89" spans="1:64" ht="18" customHeight="1">
      <c r="A89" s="9"/>
      <c r="B89" s="9"/>
      <c r="C89" s="9"/>
      <c r="D89" s="9"/>
      <c r="E89" s="9"/>
      <c r="F89" s="9"/>
      <c r="G89" s="9"/>
      <c r="H89" s="9"/>
      <c r="I89" s="9"/>
      <c r="J89" s="9"/>
      <c r="K89" s="9"/>
      <c r="L89" s="9"/>
      <c r="M89" s="9"/>
      <c r="N89" s="9"/>
      <c r="O89" s="9"/>
      <c r="P89" s="9"/>
      <c r="Q89" s="9"/>
      <c r="R89" s="9"/>
      <c r="S89" s="9"/>
      <c r="T89" s="9"/>
      <c r="U89" s="9"/>
      <c r="V89" s="9"/>
      <c r="W89" s="9"/>
      <c r="X89" s="9"/>
      <c r="AC89" s="11"/>
      <c r="AD89" s="11"/>
      <c r="AE89" s="11"/>
      <c r="AK89" s="11"/>
      <c r="AL89" s="11"/>
      <c r="AM89" s="11"/>
      <c r="AN89" s="17"/>
      <c r="AS89" s="11"/>
      <c r="AT89" s="11"/>
      <c r="AU89" s="11"/>
      <c r="AV89" s="17"/>
      <c r="AY89" s="16"/>
      <c r="AZ89" s="11"/>
      <c r="BA89" s="11"/>
      <c r="BB89" s="11"/>
      <c r="BC89" s="11"/>
      <c r="BD89" s="17"/>
      <c r="BG89" s="16"/>
      <c r="BH89" s="11"/>
      <c r="BI89" s="11"/>
      <c r="BJ89" s="11"/>
      <c r="BK89" s="11"/>
      <c r="BL89" s="17"/>
    </row>
    <row r="90" spans="1:64" ht="19.5" customHeight="1">
      <c r="B90" s="167" t="s">
        <v>89</v>
      </c>
      <c r="C90" s="167"/>
      <c r="D90" s="167"/>
      <c r="E90" s="167"/>
      <c r="F90" s="167"/>
      <c r="G90" s="167"/>
      <c r="H90" s="167"/>
      <c r="I90" s="167"/>
      <c r="J90" s="167"/>
      <c r="K90" s="167"/>
      <c r="L90" s="167"/>
      <c r="M90" s="167"/>
      <c r="N90" s="167"/>
      <c r="O90" s="167"/>
      <c r="P90" s="167"/>
      <c r="Q90" s="167"/>
      <c r="R90" s="167"/>
      <c r="S90" s="167"/>
      <c r="T90" s="167"/>
      <c r="U90" s="167"/>
      <c r="V90" s="167"/>
      <c r="W90" s="167"/>
      <c r="X90" s="167"/>
      <c r="AC90" s="11"/>
      <c r="AD90" s="11"/>
      <c r="AE90" s="11"/>
      <c r="AK90" s="11"/>
      <c r="AL90" s="11"/>
      <c r="AM90" s="11"/>
      <c r="AN90" s="17"/>
      <c r="AS90" s="11"/>
      <c r="AT90" s="11"/>
      <c r="AU90" s="11"/>
      <c r="AV90" s="17"/>
      <c r="AY90" s="16"/>
      <c r="AZ90" s="11"/>
      <c r="BA90" s="11"/>
      <c r="BB90" s="11"/>
      <c r="BC90" s="11"/>
      <c r="BD90" s="17"/>
      <c r="BG90" s="16"/>
      <c r="BH90" s="11"/>
      <c r="BI90" s="11"/>
      <c r="BJ90" s="11"/>
      <c r="BK90" s="11"/>
      <c r="BL90" s="17"/>
    </row>
    <row r="91" spans="1:64" ht="19.5" customHeight="1">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AC91" s="11"/>
      <c r="AD91" s="11"/>
      <c r="AE91" s="11"/>
      <c r="AK91" s="11"/>
      <c r="AL91" s="11"/>
      <c r="AM91" s="11"/>
      <c r="AN91" s="17"/>
      <c r="AS91" s="11"/>
      <c r="AT91" s="11"/>
      <c r="AU91" s="11"/>
      <c r="AV91" s="17"/>
      <c r="AY91" s="16"/>
      <c r="BA91" s="11"/>
      <c r="BB91" s="11"/>
      <c r="BC91" s="11"/>
      <c r="BD91" s="17"/>
      <c r="BG91" s="16"/>
      <c r="BI91" s="11"/>
      <c r="BJ91" s="11"/>
      <c r="BK91" s="11"/>
      <c r="BL91" s="17"/>
    </row>
    <row r="92" spans="1:64" ht="26.25" customHeight="1">
      <c r="B92" s="159" t="s">
        <v>103</v>
      </c>
      <c r="C92" s="159"/>
      <c r="D92" s="159"/>
      <c r="E92" s="159"/>
      <c r="F92" s="159"/>
      <c r="G92" s="159"/>
      <c r="H92" s="159"/>
      <c r="I92" s="159"/>
      <c r="J92" s="159"/>
      <c r="K92" s="159"/>
      <c r="L92" s="159"/>
      <c r="M92" s="159"/>
      <c r="N92" s="159"/>
      <c r="O92" s="159"/>
      <c r="P92" s="159"/>
      <c r="Q92" s="159"/>
      <c r="R92" s="159"/>
      <c r="S92" s="159"/>
      <c r="T92" s="159"/>
      <c r="U92" s="159"/>
      <c r="V92" s="159"/>
      <c r="W92" s="159"/>
      <c r="X92" s="159"/>
      <c r="AC92" s="11"/>
      <c r="AD92" s="11"/>
      <c r="AE92" s="11"/>
      <c r="AK92" s="11"/>
      <c r="AL92" s="11"/>
      <c r="AM92" s="11"/>
      <c r="AN92" s="17"/>
      <c r="AS92" s="11"/>
      <c r="AT92" s="11"/>
      <c r="AU92" s="11"/>
      <c r="AV92" s="17"/>
      <c r="AY92" s="16"/>
      <c r="AZ92" s="11"/>
      <c r="BA92" s="11"/>
      <c r="BB92" s="11"/>
      <c r="BC92" s="11"/>
      <c r="BD92" s="17"/>
      <c r="BG92" s="16"/>
      <c r="BH92" s="11"/>
      <c r="BI92" s="11"/>
      <c r="BJ92" s="11"/>
      <c r="BK92" s="11"/>
      <c r="BL92" s="17"/>
    </row>
    <row r="93" spans="1:64" ht="19.5" customHeight="1">
      <c r="B93" s="19"/>
      <c r="AC93" s="11"/>
      <c r="AD93" s="11"/>
      <c r="AE93" s="11"/>
      <c r="AK93" s="11"/>
      <c r="AL93" s="11"/>
      <c r="AM93" s="11"/>
      <c r="AN93" s="17"/>
      <c r="AS93" s="11"/>
      <c r="AT93" s="11"/>
      <c r="AU93" s="11"/>
      <c r="AV93" s="17"/>
      <c r="AY93" s="16"/>
      <c r="AZ93" s="11"/>
      <c r="BA93" s="11"/>
      <c r="BB93" s="11"/>
      <c r="BC93" s="11"/>
      <c r="BD93" s="17"/>
      <c r="BG93" s="16"/>
      <c r="BH93" s="11"/>
      <c r="BI93" s="11"/>
      <c r="BJ93" s="11"/>
      <c r="BK93" s="11"/>
      <c r="BL93" s="17"/>
    </row>
    <row r="94" spans="1:64" ht="19.5" customHeight="1">
      <c r="AC94" s="11"/>
      <c r="AD94" s="11"/>
      <c r="AE94" s="11"/>
      <c r="AK94" s="11"/>
      <c r="AL94" s="11"/>
      <c r="AM94" s="11"/>
      <c r="AN94" s="17"/>
      <c r="AS94" s="11"/>
      <c r="AT94" s="11"/>
      <c r="AU94" s="11"/>
      <c r="AV94" s="17"/>
      <c r="AY94" s="16"/>
      <c r="AZ94" s="11"/>
      <c r="BA94" s="11"/>
      <c r="BB94" s="11"/>
      <c r="BC94" s="11"/>
      <c r="BD94" s="17"/>
      <c r="BG94" s="16"/>
      <c r="BH94" s="11"/>
      <c r="BI94" s="11"/>
      <c r="BJ94" s="11"/>
      <c r="BK94" s="11"/>
      <c r="BL94" s="17"/>
    </row>
    <row r="95" spans="1:64" ht="19.5" customHeight="1">
      <c r="AC95" s="11"/>
      <c r="AD95" s="11"/>
      <c r="AE95" s="11"/>
      <c r="AK95" s="11"/>
      <c r="AL95" s="11"/>
      <c r="AM95" s="11"/>
      <c r="AN95" s="17"/>
      <c r="AS95" s="11"/>
      <c r="AT95" s="11"/>
      <c r="AU95" s="11"/>
      <c r="AV95" s="17"/>
      <c r="AY95" s="16"/>
      <c r="AZ95" s="11"/>
      <c r="BA95" s="11"/>
      <c r="BB95" s="11"/>
      <c r="BC95" s="11"/>
      <c r="BD95" s="17"/>
      <c r="BG95" s="16"/>
      <c r="BH95" s="11"/>
      <c r="BI95" s="11"/>
      <c r="BJ95" s="11"/>
      <c r="BK95" s="11"/>
      <c r="BL95" s="17"/>
    </row>
    <row r="96" spans="1:64" ht="19.5" customHeight="1">
      <c r="AC96" s="11"/>
      <c r="AD96" s="11"/>
      <c r="AE96" s="11"/>
      <c r="AK96" s="11"/>
      <c r="AL96" s="11"/>
      <c r="AM96" s="11"/>
      <c r="AN96" s="17"/>
      <c r="AS96" s="11"/>
      <c r="AT96" s="11"/>
      <c r="AU96" s="11"/>
      <c r="AV96" s="17"/>
      <c r="AY96" s="16"/>
      <c r="AZ96" s="11"/>
      <c r="BA96" s="11"/>
      <c r="BB96" s="11"/>
      <c r="BC96" s="11"/>
      <c r="BD96" s="17"/>
      <c r="BG96" s="16"/>
      <c r="BH96" s="11"/>
      <c r="BI96" s="11"/>
      <c r="BJ96" s="11"/>
      <c r="BK96" s="11"/>
      <c r="BL96" s="17"/>
    </row>
    <row r="97" spans="29:64" ht="19.5" customHeight="1">
      <c r="AC97" s="11"/>
      <c r="AD97" s="11"/>
      <c r="AE97" s="11"/>
      <c r="AK97" s="11"/>
      <c r="AL97" s="11"/>
      <c r="AM97" s="11"/>
      <c r="AN97" s="17"/>
      <c r="AS97" s="11"/>
      <c r="AT97" s="11"/>
      <c r="AU97" s="11"/>
      <c r="AV97" s="17"/>
      <c r="AY97" s="16"/>
      <c r="BA97" s="11"/>
      <c r="BB97" s="11"/>
      <c r="BC97" s="11"/>
      <c r="BD97" s="17"/>
      <c r="BG97" s="16"/>
      <c r="BI97" s="11"/>
      <c r="BJ97" s="11"/>
      <c r="BK97" s="11"/>
      <c r="BL97" s="17"/>
    </row>
    <row r="98" spans="29:64" ht="19.5" customHeight="1">
      <c r="AC98" s="11"/>
      <c r="AD98" s="11"/>
      <c r="AE98" s="11"/>
      <c r="AK98" s="11"/>
      <c r="AL98" s="11"/>
      <c r="AM98" s="11"/>
      <c r="AN98" s="17"/>
      <c r="AS98" s="11"/>
      <c r="AT98" s="11"/>
      <c r="AU98" s="11"/>
      <c r="AV98" s="17"/>
      <c r="AY98" s="16"/>
      <c r="BA98" s="11"/>
      <c r="BB98" s="11"/>
      <c r="BC98" s="11"/>
      <c r="BD98" s="17"/>
      <c r="BG98" s="16"/>
      <c r="BI98" s="11"/>
      <c r="BJ98" s="11"/>
      <c r="BK98" s="11"/>
      <c r="BL98" s="17"/>
    </row>
    <row r="99" spans="29:64" ht="19.5" customHeight="1">
      <c r="AC99" s="11"/>
      <c r="AD99" s="11"/>
      <c r="AE99" s="11"/>
      <c r="AK99" s="11"/>
      <c r="AL99" s="11"/>
      <c r="AM99" s="11"/>
      <c r="AN99" s="17"/>
      <c r="AS99" s="11"/>
      <c r="AT99" s="11"/>
      <c r="AU99" s="11"/>
      <c r="AV99" s="17"/>
      <c r="AY99" s="16"/>
      <c r="BA99" s="11"/>
      <c r="BB99" s="11"/>
      <c r="BC99" s="11"/>
      <c r="BD99" s="17"/>
      <c r="BG99" s="16"/>
      <c r="BI99" s="11"/>
      <c r="BJ99" s="11"/>
      <c r="BK99" s="11"/>
      <c r="BL99" s="17"/>
    </row>
    <row r="100" spans="29:64" ht="19.5" customHeight="1">
      <c r="AC100" s="11"/>
      <c r="AD100" s="11"/>
      <c r="AE100" s="11"/>
      <c r="AK100" s="11"/>
      <c r="AL100" s="11"/>
      <c r="AM100" s="11"/>
      <c r="AN100" s="17"/>
      <c r="AS100" s="11"/>
      <c r="AT100" s="11"/>
      <c r="AU100" s="11"/>
      <c r="AV100" s="17"/>
      <c r="AY100" s="16"/>
      <c r="BA100" s="11"/>
      <c r="BB100" s="11"/>
      <c r="BC100" s="11"/>
      <c r="BD100" s="17"/>
      <c r="BG100" s="16"/>
      <c r="BI100" s="11"/>
      <c r="BJ100" s="11"/>
      <c r="BK100" s="11"/>
      <c r="BL100" s="17"/>
    </row>
    <row r="101" spans="29:64" ht="19.5" customHeight="1">
      <c r="AC101" s="11"/>
      <c r="AD101" s="11"/>
      <c r="AE101" s="11"/>
      <c r="AK101" s="11"/>
      <c r="AL101" s="11"/>
      <c r="AM101" s="11"/>
      <c r="AN101" s="17"/>
      <c r="AS101" s="11"/>
      <c r="AT101" s="11"/>
      <c r="AU101" s="11"/>
      <c r="AV101" s="17"/>
      <c r="AY101" s="16"/>
      <c r="BA101" s="11"/>
      <c r="BB101" s="11"/>
      <c r="BC101" s="11"/>
      <c r="BD101" s="17"/>
      <c r="BG101" s="16"/>
      <c r="BI101" s="11"/>
      <c r="BJ101" s="11"/>
      <c r="BK101" s="11"/>
      <c r="BL101" s="17"/>
    </row>
    <row r="102" spans="29:64" ht="19.5" customHeight="1">
      <c r="AC102" s="11"/>
      <c r="AD102" s="11"/>
      <c r="AE102" s="11"/>
      <c r="AK102" s="11"/>
      <c r="AL102" s="11"/>
      <c r="AM102" s="11"/>
      <c r="AN102" s="17"/>
      <c r="AS102" s="11"/>
      <c r="AT102" s="11"/>
      <c r="AU102" s="11"/>
      <c r="AV102" s="17"/>
      <c r="AY102" s="16"/>
      <c r="BA102" s="11"/>
      <c r="BB102" s="11"/>
      <c r="BC102" s="11"/>
      <c r="BD102" s="17"/>
      <c r="BG102" s="16"/>
      <c r="BI102" s="11"/>
      <c r="BJ102" s="11"/>
      <c r="BK102" s="11"/>
      <c r="BL102" s="17"/>
    </row>
    <row r="103" spans="29:64" ht="19.5" customHeight="1">
      <c r="AC103" s="11"/>
      <c r="AD103" s="11"/>
      <c r="AE103" s="11"/>
      <c r="AK103" s="11"/>
      <c r="AL103" s="11"/>
      <c r="AM103" s="11"/>
      <c r="AN103" s="17"/>
      <c r="AS103" s="11"/>
      <c r="AT103" s="11"/>
      <c r="AU103" s="11"/>
      <c r="AV103" s="17"/>
      <c r="AY103" s="16"/>
      <c r="BA103" s="11"/>
      <c r="BB103" s="11"/>
      <c r="BC103" s="11"/>
      <c r="BD103" s="17"/>
      <c r="BG103" s="16"/>
      <c r="BI103" s="11"/>
      <c r="BJ103" s="11"/>
      <c r="BK103" s="11"/>
      <c r="BL103" s="17"/>
    </row>
    <row r="104" spans="29:64" ht="19.5" customHeight="1">
      <c r="AC104" s="11"/>
      <c r="AD104" s="11"/>
      <c r="AE104" s="11"/>
      <c r="AK104" s="11"/>
      <c r="AL104" s="11"/>
      <c r="AM104" s="11"/>
      <c r="AN104" s="17"/>
      <c r="AS104" s="11"/>
      <c r="AT104" s="11"/>
      <c r="AU104" s="11"/>
      <c r="AV104" s="17"/>
      <c r="AY104" s="16"/>
      <c r="AZ104" s="11"/>
      <c r="BA104" s="11"/>
      <c r="BB104" s="11"/>
      <c r="BC104" s="11"/>
      <c r="BD104" s="17"/>
      <c r="BG104" s="16"/>
      <c r="BH104" s="11"/>
      <c r="BI104" s="11"/>
      <c r="BJ104" s="11"/>
      <c r="BK104" s="11"/>
      <c r="BL104" s="17"/>
    </row>
    <row r="105" spans="29:64" ht="19.5" customHeight="1">
      <c r="AC105" s="11"/>
      <c r="AD105" s="11"/>
      <c r="AE105" s="11"/>
      <c r="AK105" s="11"/>
      <c r="AL105" s="11"/>
      <c r="AM105" s="11"/>
      <c r="AN105" s="17"/>
      <c r="AS105" s="11"/>
      <c r="AT105" s="11"/>
      <c r="AU105" s="11"/>
      <c r="AV105" s="17"/>
      <c r="AY105" s="16"/>
      <c r="AZ105" s="11"/>
      <c r="BA105" s="11"/>
      <c r="BB105" s="11"/>
      <c r="BC105" s="11"/>
      <c r="BD105" s="17"/>
      <c r="BG105" s="16"/>
      <c r="BH105" s="11"/>
      <c r="BI105" s="11"/>
      <c r="BJ105" s="11"/>
      <c r="BK105" s="11"/>
      <c r="BL105" s="17"/>
    </row>
    <row r="106" spans="29:64" ht="19.5" customHeight="1">
      <c r="AC106" s="11"/>
      <c r="AD106" s="11"/>
      <c r="AE106" s="11"/>
      <c r="AK106" s="11"/>
      <c r="AL106" s="11"/>
      <c r="AM106" s="11"/>
      <c r="AN106" s="17"/>
      <c r="AS106" s="11"/>
      <c r="AT106" s="11"/>
      <c r="AU106" s="11"/>
      <c r="AV106" s="17"/>
      <c r="AY106" s="16"/>
      <c r="AZ106" s="11"/>
      <c r="BA106" s="11"/>
      <c r="BB106" s="11"/>
      <c r="BC106" s="11"/>
      <c r="BD106" s="17"/>
      <c r="BG106" s="16"/>
      <c r="BH106" s="11"/>
      <c r="BI106" s="11"/>
      <c r="BJ106" s="11"/>
      <c r="BK106" s="11"/>
      <c r="BL106" s="17"/>
    </row>
    <row r="107" spans="29:64" ht="19.5" customHeight="1">
      <c r="AC107" s="11"/>
      <c r="AD107" s="11"/>
      <c r="AE107" s="11"/>
      <c r="AK107" s="11"/>
      <c r="AL107" s="11"/>
      <c r="AM107" s="11"/>
      <c r="AN107" s="17"/>
      <c r="AS107" s="11"/>
      <c r="AT107" s="11"/>
      <c r="AU107" s="11"/>
      <c r="AV107" s="17"/>
      <c r="AY107" s="16"/>
      <c r="AZ107" s="11"/>
      <c r="BA107" s="11"/>
      <c r="BB107" s="11"/>
      <c r="BC107" s="11"/>
      <c r="BD107" s="17"/>
      <c r="BG107" s="16"/>
      <c r="BH107" s="11"/>
      <c r="BI107" s="11"/>
      <c r="BJ107" s="11"/>
      <c r="BK107" s="11"/>
      <c r="BL107" s="17"/>
    </row>
    <row r="108" spans="29:64" ht="19.5" customHeight="1">
      <c r="AC108" s="11"/>
      <c r="AD108" s="11"/>
      <c r="AE108" s="11"/>
      <c r="AK108" s="11"/>
      <c r="AL108" s="11"/>
      <c r="AM108" s="11"/>
      <c r="AN108" s="17"/>
      <c r="AS108" s="11"/>
      <c r="AT108" s="11"/>
      <c r="AU108" s="11"/>
      <c r="AV108" s="17"/>
      <c r="AY108" s="16"/>
      <c r="BA108" s="11"/>
      <c r="BB108" s="11"/>
      <c r="BC108" s="11"/>
      <c r="BD108" s="17"/>
      <c r="BG108" s="16"/>
      <c r="BI108" s="11"/>
      <c r="BJ108" s="11"/>
      <c r="BK108" s="11"/>
      <c r="BL108" s="17"/>
    </row>
    <row r="109" spans="29:64" ht="19.5" customHeight="1">
      <c r="AL109" s="11"/>
      <c r="AY109" s="16"/>
      <c r="AZ109" s="11"/>
      <c r="BA109" s="11"/>
      <c r="BB109" s="11"/>
      <c r="BC109" s="11"/>
      <c r="BD109" s="17"/>
      <c r="BG109" s="16"/>
      <c r="BH109" s="11"/>
      <c r="BI109" s="11"/>
      <c r="BJ109" s="11"/>
      <c r="BK109" s="11"/>
      <c r="BL109" s="17"/>
    </row>
    <row r="110" spans="29:64" ht="19.5" customHeight="1">
      <c r="AL110" s="11"/>
      <c r="AY110" s="16"/>
      <c r="AZ110" s="11"/>
      <c r="BA110" s="11"/>
      <c r="BB110" s="11"/>
      <c r="BC110" s="11"/>
      <c r="BD110" s="17"/>
      <c r="BG110" s="16"/>
      <c r="BH110" s="11"/>
      <c r="BI110" s="11"/>
      <c r="BJ110" s="11"/>
      <c r="BK110" s="11"/>
      <c r="BL110" s="17"/>
    </row>
    <row r="111" spans="29:64" ht="19.5" customHeight="1">
      <c r="AL111" s="11"/>
      <c r="AY111" s="16"/>
      <c r="AZ111" s="11"/>
      <c r="BA111" s="11"/>
      <c r="BB111" s="11"/>
      <c r="BC111" s="11"/>
      <c r="BD111" s="17"/>
      <c r="BG111" s="16"/>
      <c r="BH111" s="11"/>
      <c r="BI111" s="11"/>
      <c r="BJ111" s="11"/>
      <c r="BK111" s="11"/>
      <c r="BL111" s="17"/>
    </row>
    <row r="112" spans="29:64" ht="19.5" customHeight="1">
      <c r="AL112" s="11"/>
      <c r="AY112" s="16"/>
      <c r="AZ112" s="11"/>
      <c r="BA112" s="11"/>
      <c r="BB112" s="11"/>
      <c r="BC112" s="11"/>
      <c r="BD112" s="17"/>
      <c r="BG112" s="16"/>
      <c r="BH112" s="11"/>
      <c r="BI112" s="11"/>
      <c r="BJ112" s="11"/>
      <c r="BK112" s="11"/>
      <c r="BL112" s="17"/>
    </row>
    <row r="113" spans="38:64" ht="19.5" customHeight="1">
      <c r="AL113" s="11"/>
      <c r="AY113" s="16"/>
      <c r="AZ113" s="11"/>
      <c r="BA113" s="11"/>
      <c r="BB113" s="11"/>
      <c r="BC113" s="11"/>
      <c r="BD113" s="17"/>
      <c r="BG113" s="16"/>
      <c r="BH113" s="11"/>
      <c r="BI113" s="11"/>
      <c r="BJ113" s="11"/>
      <c r="BK113" s="11"/>
      <c r="BL113" s="17"/>
    </row>
    <row r="114" spans="38:64" ht="19.5" customHeight="1">
      <c r="AL114" s="11"/>
      <c r="AY114" s="16"/>
      <c r="BD114" s="17"/>
      <c r="BG114" s="16"/>
      <c r="BL114" s="17"/>
    </row>
    <row r="115" spans="38:64" ht="19.5" customHeight="1">
      <c r="AL115" s="11"/>
      <c r="AY115" s="16"/>
      <c r="BD115" s="17"/>
      <c r="BG115" s="16"/>
      <c r="BL115" s="17"/>
    </row>
    <row r="116" spans="38:64" ht="19.5" customHeight="1">
      <c r="AL116" s="11"/>
      <c r="AY116" s="16"/>
      <c r="BD116" s="17"/>
    </row>
    <row r="117" spans="38:64" ht="19.5" customHeight="1">
      <c r="AL117" s="11"/>
      <c r="AY117" s="16"/>
      <c r="BD117" s="17"/>
    </row>
    <row r="118" spans="38:64" ht="19.5" customHeight="1">
      <c r="AL118" s="11"/>
      <c r="AY118" s="16"/>
      <c r="BD118" s="17"/>
    </row>
    <row r="119" spans="38:64" ht="19.5" customHeight="1">
      <c r="AY119" s="16"/>
      <c r="BD119" s="17"/>
    </row>
    <row r="120" spans="38:64" ht="19.5" customHeight="1">
      <c r="AY120" s="16"/>
      <c r="BD120" s="17"/>
    </row>
    <row r="121" spans="38:64" ht="19.5" customHeight="1">
      <c r="AY121" s="16"/>
      <c r="AZ121" s="11"/>
      <c r="BA121" s="11"/>
      <c r="BB121" s="11"/>
      <c r="BC121" s="11"/>
      <c r="BD121" s="17"/>
    </row>
    <row r="122" spans="38:64" ht="19.5" customHeight="1">
      <c r="AY122" s="16"/>
      <c r="AZ122" s="11"/>
      <c r="BA122" s="11"/>
      <c r="BB122" s="11"/>
      <c r="BC122" s="11"/>
      <c r="BD122" s="17"/>
    </row>
    <row r="123" spans="38:64" ht="19.5" customHeight="1">
      <c r="AY123" s="16"/>
      <c r="AZ123" s="11"/>
      <c r="BA123" s="11"/>
      <c r="BB123" s="11"/>
      <c r="BC123" s="11"/>
      <c r="BD123" s="17"/>
    </row>
    <row r="124" spans="38:64" ht="19.5" customHeight="1">
      <c r="AY124" s="16"/>
      <c r="AZ124" s="11"/>
      <c r="BA124" s="11"/>
      <c r="BB124" s="11"/>
      <c r="BC124" s="11"/>
      <c r="BD124" s="17"/>
    </row>
    <row r="125" spans="38:64" ht="19.5" customHeight="1">
      <c r="AY125" s="16"/>
      <c r="BD125" s="17"/>
    </row>
    <row r="126" spans="38:64" ht="19.5" customHeight="1">
      <c r="AY126" s="16"/>
      <c r="AZ126" s="11"/>
      <c r="BA126" s="11"/>
      <c r="BB126" s="11"/>
      <c r="BC126" s="11"/>
      <c r="BD126" s="17"/>
    </row>
    <row r="127" spans="38:64" ht="19.5" customHeight="1">
      <c r="AY127" s="16"/>
      <c r="AZ127" s="11"/>
      <c r="BA127" s="11"/>
      <c r="BB127" s="11"/>
      <c r="BC127" s="11"/>
      <c r="BD127" s="17"/>
    </row>
    <row r="128" spans="38:64" ht="19.5" customHeight="1">
      <c r="AY128" s="16"/>
      <c r="AZ128" s="11"/>
      <c r="BA128" s="11"/>
      <c r="BB128" s="11"/>
      <c r="BC128" s="11"/>
      <c r="BD128" s="17"/>
    </row>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row r="140" ht="19.5" customHeight="1"/>
    <row r="141" ht="19.5" customHeight="1"/>
    <row r="142" ht="19.5" customHeight="1"/>
    <row r="143" ht="19.5" customHeight="1"/>
  </sheetData>
  <sheetProtection sheet="1" objects="1" scenarios="1"/>
  <mergeCells count="19">
    <mergeCell ref="B92:X92"/>
    <mergeCell ref="B2:R5"/>
    <mergeCell ref="B67:B88"/>
    <mergeCell ref="B7:L8"/>
    <mergeCell ref="N7:X8"/>
    <mergeCell ref="N35:X36"/>
    <mergeCell ref="B35:L36"/>
    <mergeCell ref="B63:X65"/>
    <mergeCell ref="B10:B31"/>
    <mergeCell ref="B38:B59"/>
    <mergeCell ref="N38:N59"/>
    <mergeCell ref="N10:N31"/>
    <mergeCell ref="B90:X91"/>
    <mergeCell ref="BG5:BL7"/>
    <mergeCell ref="AI7:AN8"/>
    <mergeCell ref="AQ7:AV8"/>
    <mergeCell ref="AY7:BD8"/>
    <mergeCell ref="AA2:AC2"/>
    <mergeCell ref="AA7:AF8"/>
  </mergeCells>
  <conditionalFormatting sqref="B6">
    <cfRule type="containsText" dxfId="36" priority="45" operator="containsText" text="Selected">
      <formula>NOT(ISERROR(SEARCH("Selected",B6)))</formula>
    </cfRule>
  </conditionalFormatting>
  <conditionalFormatting sqref="B10:B31 N10:N31 B38:B59 N38:N59">
    <cfRule type="containsText" dxfId="35" priority="46" operator="containsText" text="Mortgages">
      <formula>NOT(ISERROR(SEARCH("Mortgages",B10)))</formula>
    </cfRule>
  </conditionalFormatting>
  <conditionalFormatting sqref="B34">
    <cfRule type="containsText" dxfId="34" priority="43" operator="containsText" text="Selected">
      <formula>NOT(ISERROR(SEARCH("Selected",B34)))</formula>
    </cfRule>
  </conditionalFormatting>
  <conditionalFormatting sqref="B7:L8 N7:X8 B35:L36 N35:X36">
    <cfRule type="containsText" dxfId="33" priority="47" operator="containsText" text="Debts">
      <formula>NOT(ISERROR(SEARCH("Debts",B7)))</formula>
    </cfRule>
  </conditionalFormatting>
  <conditionalFormatting sqref="B7:L31">
    <cfRule type="expression" dxfId="32" priority="51">
      <formula>TL_Chart_Type="Leave Blank"</formula>
    </cfRule>
  </conditionalFormatting>
  <conditionalFormatting sqref="B35:L59">
    <cfRule type="expression" dxfId="31" priority="49">
      <formula>BL_Chart_Type="Leave Blank"</formula>
    </cfRule>
  </conditionalFormatting>
  <conditionalFormatting sqref="N6">
    <cfRule type="containsText" dxfId="30" priority="44" operator="containsText" text="Selected">
      <formula>NOT(ISERROR(SEARCH("Selected",N6)))</formula>
    </cfRule>
  </conditionalFormatting>
  <conditionalFormatting sqref="N34">
    <cfRule type="containsText" dxfId="29" priority="42" operator="containsText" text="Selected">
      <formula>NOT(ISERROR(SEARCH("Selected",N34)))</formula>
    </cfRule>
  </conditionalFormatting>
  <conditionalFormatting sqref="N7:X31">
    <cfRule type="expression" dxfId="28" priority="50">
      <formula>TR_Chart_Type="Leave Blank"</formula>
    </cfRule>
  </conditionalFormatting>
  <conditionalFormatting sqref="N35:X59">
    <cfRule type="expression" dxfId="27" priority="48">
      <formula>BR_Chart_Type="Leave Blank"</formula>
    </cfRule>
  </conditionalFormatting>
  <conditionalFormatting sqref="AA10:AA108 AI10:AI108 AQ10:AQ108 AY10:AY108">
    <cfRule type="expression" dxfId="26" priority="9">
      <formula>AND(AA$7=DbC_Orange,AA10&lt;&gt;"")</formula>
    </cfRule>
    <cfRule type="notContainsBlanks" dxfId="25" priority="53">
      <formula>LEN(TRIM(AA10))&gt;0</formula>
    </cfRule>
  </conditionalFormatting>
  <conditionalFormatting sqref="AB10:AB108 AJ10:AJ108 AR10:AR108 AZ10:AZ108">
    <cfRule type="expression" dxfId="24" priority="5">
      <formula>AND(AA$7=DbC_Orange,AA10&lt;&gt;"")</formula>
    </cfRule>
    <cfRule type="expression" dxfId="23" priority="52">
      <formula>AA10&lt;&gt;""</formula>
    </cfRule>
  </conditionalFormatting>
  <conditionalFormatting sqref="AC10:AC108 AK10:AK108 AS10:AS108 BA10:BA108">
    <cfRule type="expression" dxfId="22" priority="4">
      <formula>AND(AA$7=DbC_Orange,AA10&lt;&gt;"")</formula>
    </cfRule>
    <cfRule type="expression" dxfId="21" priority="33">
      <formula>AA10&lt;&gt;""</formula>
    </cfRule>
  </conditionalFormatting>
  <conditionalFormatting sqref="AD10:AD108 AL10:AL108 AT10:AT108 BB10:BB108">
    <cfRule type="expression" dxfId="20" priority="3">
      <formula>AND(AA$7=DbC_Orange,AA10&lt;&gt;"")</formula>
    </cfRule>
    <cfRule type="expression" dxfId="19" priority="29">
      <formula>AA10&lt;&gt;""</formula>
    </cfRule>
  </conditionalFormatting>
  <conditionalFormatting sqref="AE10:AE108 AM10:AM108 AU10:AU108 BC10:BC108">
    <cfRule type="expression" dxfId="18" priority="2">
      <formula>AND(AA$7=DbC_Orange,AA10&lt;&gt;"")</formula>
    </cfRule>
    <cfRule type="expression" dxfId="17" priority="24">
      <formula>AA10&lt;&gt;""</formula>
    </cfRule>
  </conditionalFormatting>
  <conditionalFormatting sqref="AF10:AF108 AN10:AN108 AV10:AV108 BD10:BD108">
    <cfRule type="expression" dxfId="16" priority="1">
      <formula>AND(AA$7=DbC_Orange,AA10&lt;&gt;"")</formula>
    </cfRule>
    <cfRule type="notContainsBlanks" dxfId="15" priority="18">
      <formula>LEN(TRIM(AF10))&gt;0</formula>
    </cfRule>
  </conditionalFormatting>
  <conditionalFormatting sqref="BG5 AA7:AF8 AI7:AN8 AQ7:AV8 AY7:BD8 BG8:BL8">
    <cfRule type="expression" dxfId="14" priority="14">
      <formula>Show_Details=FALSE</formula>
    </cfRule>
    <cfRule type="containsText" dxfId="13" priority="41" operator="containsText" text="Debts">
      <formula>NOT(ISERROR(SEARCH("Debts",AA5)))</formula>
    </cfRule>
  </conditionalFormatting>
  <conditionalFormatting sqref="BG10:BG108">
    <cfRule type="expression" dxfId="12" priority="199">
      <formula>AND(BG$5=DbC_Orange,BG10&lt;&gt;"")</formula>
    </cfRule>
    <cfRule type="notContainsBlanks" dxfId="11" priority="200">
      <formula>LEN(TRIM(BG10))&gt;0</formula>
    </cfRule>
  </conditionalFormatting>
  <conditionalFormatting sqref="BH10:BH108">
    <cfRule type="expression" dxfId="10" priority="201">
      <formula>AND(BG$5=DbC_Orange,BG10&lt;&gt;"")</formula>
    </cfRule>
    <cfRule type="expression" dxfId="9" priority="202">
      <formula>BG10&lt;&gt;""</formula>
    </cfRule>
  </conditionalFormatting>
  <conditionalFormatting sqref="BI10:BI108">
    <cfRule type="expression" dxfId="8" priority="203">
      <formula>AND(BG$5=DbC_Orange,BG10&lt;&gt;"")</formula>
    </cfRule>
    <cfRule type="expression" dxfId="7" priority="204">
      <formula>BG10&lt;&gt;""</formula>
    </cfRule>
  </conditionalFormatting>
  <conditionalFormatting sqref="BJ10:BJ108">
    <cfRule type="expression" dxfId="6" priority="205">
      <formula>AND(BG$5=DbC_Orange,BG10&lt;&gt;"")</formula>
    </cfRule>
    <cfRule type="expression" dxfId="5" priority="206">
      <formula>BG10&lt;&gt;""</formula>
    </cfRule>
  </conditionalFormatting>
  <conditionalFormatting sqref="BK10:BK108">
    <cfRule type="expression" dxfId="4" priority="207">
      <formula>AND(BG$5=DbC_Orange,BG10&lt;&gt;"")</formula>
    </cfRule>
    <cfRule type="expression" dxfId="3" priority="208">
      <formula>BG10&lt;&gt;""</formula>
    </cfRule>
  </conditionalFormatting>
  <conditionalFormatting sqref="BL10:BL108">
    <cfRule type="expression" dxfId="2" priority="209">
      <formula>AND(BG$5=DbC_Orange,BG10&lt;&gt;"")</formula>
    </cfRule>
    <cfRule type="notContainsBlanks" dxfId="1" priority="210">
      <formula>LEN(TRIM(BL10))&gt;0</formula>
    </cfRule>
  </conditionalFormatting>
  <pageMargins left="0.7" right="0.7" top="0.75" bottom="0.75" header="0.3" footer="0.3"/>
  <pageSetup scale="36" orientation="landscape" r:id="rId1"/>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B4F419B9-3C53-44BE-B61E-F04FED627258}">
          <x14:formula1>
            <xm:f>'Charts Data Organized'!$Q$4:$Q$8</xm:f>
          </x14:formula1>
          <xm:sqref>B35:L36 N35:X36 N7:X8 B7:L8</xm:sqref>
        </x14:dataValidation>
        <x14:dataValidation type="list" allowBlank="1" showInputMessage="1" showErrorMessage="1" xr:uid="{CFAB3E1B-2887-4311-8EA6-B375247CDED6}">
          <x14:formula1>
            <xm:f>'Charts Data Organized'!$Q$11:$Q$16</xm:f>
          </x14:formula1>
          <xm:sqref>AG7:AH8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06F52-F037-4499-A8ED-5250450B45FA}">
  <sheetPr codeName="Sheet5"/>
  <dimension ref="B1:AC300"/>
  <sheetViews>
    <sheetView topLeftCell="O1" zoomScaleNormal="100" workbookViewId="0">
      <selection activeCell="AD4" sqref="AD4"/>
    </sheetView>
  </sheetViews>
  <sheetFormatPr defaultColWidth="8.83203125" defaultRowHeight="15"/>
  <cols>
    <col min="1" max="1" width="8.83203125" style="1"/>
    <col min="2" max="2" width="19.6640625" style="1" bestFit="1" customWidth="1"/>
    <col min="3" max="3" width="22.1640625" style="1" customWidth="1"/>
    <col min="4" max="4" width="8.83203125" style="1"/>
    <col min="5" max="5" width="26.83203125" style="1" customWidth="1"/>
    <col min="6" max="6" width="23.6640625" style="3" bestFit="1" customWidth="1"/>
    <col min="7" max="7" width="8.83203125" style="1" customWidth="1"/>
    <col min="8" max="8" width="21" style="1" bestFit="1" customWidth="1"/>
    <col min="9" max="9" width="16" style="1" bestFit="1" customWidth="1"/>
    <col min="10" max="10" width="8.83203125" style="1" customWidth="1"/>
    <col min="11" max="11" width="19.83203125" style="1" bestFit="1" customWidth="1"/>
    <col min="12" max="12" width="14.1640625" style="1" bestFit="1" customWidth="1"/>
    <col min="13" max="13" width="12.1640625" style="1" bestFit="1" customWidth="1"/>
    <col min="14" max="14" width="23.5" style="1" bestFit="1" customWidth="1"/>
    <col min="15" max="15" width="14.6640625" style="3" bestFit="1" customWidth="1"/>
    <col min="16" max="16" width="8.83203125" style="1"/>
    <col min="17" max="17" width="26.6640625" style="1" bestFit="1" customWidth="1"/>
    <col min="18" max="18" width="8.83203125" style="1"/>
    <col min="19" max="19" width="8.83203125" style="1" customWidth="1"/>
    <col min="20" max="20" width="35" style="1" bestFit="1" customWidth="1"/>
    <col min="21" max="21" width="17.1640625" style="3" bestFit="1" customWidth="1"/>
    <col min="22" max="22" width="26.33203125" style="1" bestFit="1" customWidth="1"/>
    <col min="23" max="23" width="17.83203125" style="3" bestFit="1" customWidth="1"/>
    <col min="24" max="24" width="22.5" style="1" bestFit="1" customWidth="1"/>
    <col min="25" max="25" width="20.6640625" style="3" bestFit="1" customWidth="1"/>
    <col min="26" max="26" width="33.83203125" style="1" bestFit="1" customWidth="1"/>
    <col min="27" max="27" width="18.83203125" style="3" bestFit="1" customWidth="1"/>
    <col min="28" max="28" width="23.33203125" style="1" bestFit="1" customWidth="1"/>
    <col min="29" max="29" width="20.33203125" style="3" bestFit="1" customWidth="1"/>
    <col min="30" max="16384" width="8.83203125" style="1"/>
  </cols>
  <sheetData>
    <row r="1" spans="2:29">
      <c r="F1" s="22">
        <f>IFERROR(IF(Other_Assets_Included="Y",SUMIF('Data Entry (2nd Step)'!$E$4:$E$103,"Other",'Data Entry (2nd Step)'!$F$4:$F$103),0)+IF(Life_Insurance_Included="Y",SUMIF('Data Entry (2nd Step)'!$E$4:$E$103,"Life Insurance",'Data Entry (2nd Step)'!$F$4:$F$103),0),0)</f>
        <v>0</v>
      </c>
      <c r="G1" s="14" t="s">
        <v>86</v>
      </c>
      <c r="T1" s="168" t="s">
        <v>82</v>
      </c>
      <c r="U1" s="168"/>
      <c r="V1" s="168"/>
      <c r="W1" s="168"/>
      <c r="X1" s="168"/>
      <c r="Y1" s="168"/>
      <c r="Z1" s="168"/>
      <c r="AA1" s="168"/>
      <c r="AB1" s="168"/>
      <c r="AC1" s="168"/>
    </row>
    <row r="2" spans="2:29" ht="15.75" thickBot="1">
      <c r="T2" s="169"/>
      <c r="U2" s="169"/>
      <c r="V2" s="169"/>
      <c r="W2" s="169"/>
      <c r="X2" s="169"/>
      <c r="Y2" s="169"/>
      <c r="Z2" s="169"/>
      <c r="AA2" s="169"/>
      <c r="AB2" s="169"/>
      <c r="AC2" s="169"/>
    </row>
    <row r="3" spans="2:29">
      <c r="B3" s="4" t="s">
        <v>4</v>
      </c>
      <c r="C3" s="5" t="s">
        <v>0</v>
      </c>
      <c r="E3" s="4" t="s">
        <v>13</v>
      </c>
      <c r="F3" s="21" t="s">
        <v>0</v>
      </c>
      <c r="H3" s="2" t="s">
        <v>29</v>
      </c>
      <c r="I3" s="2"/>
      <c r="J3" s="2"/>
      <c r="K3" s="2" t="s">
        <v>1</v>
      </c>
      <c r="L3" s="2"/>
      <c r="M3" s="2"/>
      <c r="N3" s="2" t="s">
        <v>34</v>
      </c>
      <c r="O3" s="23" t="s">
        <v>35</v>
      </c>
      <c r="Q3" s="2" t="s">
        <v>53</v>
      </c>
      <c r="R3" s="2" t="s">
        <v>83</v>
      </c>
      <c r="T3" s="1" t="s">
        <v>76</v>
      </c>
      <c r="U3" s="3" t="s">
        <v>77</v>
      </c>
      <c r="V3" s="1" t="s">
        <v>78</v>
      </c>
      <c r="W3" s="3" t="s">
        <v>79</v>
      </c>
      <c r="X3" s="1" t="s">
        <v>80</v>
      </c>
      <c r="Y3" s="3" t="s">
        <v>81</v>
      </c>
      <c r="Z3" s="1" t="s">
        <v>84</v>
      </c>
      <c r="AA3" s="3" t="s">
        <v>85</v>
      </c>
      <c r="AB3" s="1" t="s">
        <v>87</v>
      </c>
      <c r="AC3" s="3" t="s">
        <v>88</v>
      </c>
    </row>
    <row r="4" spans="2:29">
      <c r="B4" s="6" t="str">
        <f>IFERROR(IF('Setup (START HERE)'!L14="Y",'Setup (START HERE)'!K14,""),"")</f>
        <v>Retirement</v>
      </c>
      <c r="C4" s="7">
        <f>IFERROR(IF(B4="","",SUMIF('Data Entry (2nd Step)'!$E$4:$E$1000,'Charts Data Organized'!B4,'Data Entry (2nd Step)'!$F$4:$F$1000)),0)</f>
        <v>0</v>
      </c>
      <c r="E4" s="6" t="s">
        <v>12</v>
      </c>
      <c r="F4" s="22">
        <f>IFERROR(SUM(C4:C12),0)</f>
        <v>0</v>
      </c>
      <c r="H4" s="6" t="str" cm="1">
        <f t="array" ref="H4">IFERROR(_xlfn.LET(
  _xlpm.cat,  'Setup (START HERE)'!$K$14:$K$27,
  _xlpm.flag, 'Setup (START HERE)'!$L$14:$L$27,
  _xlpm.liab, 'Setup (START HERE)'!$K$23:$K$25,
  _xlpm.acc,  'Data Entry (2nd Step)'!$D$4:$D$103,
  _xlpm.accCat,'Data Entry (2nd Step)'!$E$4:$E$103,
  _xlpm.val,  'Data Entry (2nd Step)'!$F$4:$F$103,
  _xlpm.keep, (UPPER(_xlfn.XLOOKUP(_xlpm.accCat, _xlpm.cat, _xlpm.flag, "N"))="Y") * (COUNTIF(_xlpm.liab, _xlpm.accCat)=0),
  _xlpm.fAcc, _xlfn._xlws.FILTER(_xlpm.acc, _xlpm.keep*(_xlpm.acc&lt;&gt;"")),
  _xlpm.fVal, --_xlfn._xlws.FILTER(_xlpm.val, _xlpm.keep*(_xlpm.acc&lt;&gt;"")),
  _xlpm.u,    _xlfn.UNIQUE(_xlpm.fAcc),
  _xlpm.sums, _xlfn.BYROW(_xlpm.u, _xlfn.LAMBDA(_xlpm.a, SUM(IF(_xlpm.fAcc=_xlpm.a, _xlpm.fVal)))),
  _xlfn.HSTACK(_xlpm.u, _xlpm.sums)
),"")</f>
        <v/>
      </c>
      <c r="I4" s="7"/>
      <c r="K4" s="6" t="str" cm="1">
        <f t="array" ref="K4">IFERROR(_xlfn.LET(
  _xlpm.cat,   'Setup (START HERE)'!$K$14:$K$27,
  _xlpm.flag,  'Setup (START HERE)'!$L$14:$L$27,
  _xlpm.liab,  'Setup (START HERE)'!$K$23:$K$25,  _xlpm.own,   'Data Entry (2nd Step)'!$G$4:$G$103,
  _xlpm.accCat,'Data Entry (2nd Step)'!$E$4:$E$103,
  _xlpm.val,   'Data Entry (2nd Step)'!$F$4:$F$103,
  _xlpm.keep,  (UPPER(_xlfn.XLOOKUP(_xlpm.accCat, _xlpm.cat, _xlpm.flag, "N"))="Y") * (COUNTIF(_xlpm.liab, _xlpm.accCat)=0),
  _xlpm.fOwn,  _xlfn._xlws.FILTER(_xlpm.own, _xlpm.keep*(_xlpm.own&lt;&gt;"")),
  _xlpm.fVal,  --_xlfn._xlws.FILTER(_xlpm.val, _xlpm.keep*(_xlpm.own&lt;&gt;"")),
  _xlpm.u,     _xlfn.UNIQUE(_xlpm.fOwn),
  _xlpm.sums,  _xlfn.BYROW(_xlpm.u, _xlfn.LAMBDA(_xlpm.o, SUM(IF(_xlpm.fOwn=_xlpm.o, _xlpm.fVal)))),
  _xlfn.HSTACK(_xlpm.u, _xlpm.sums)
),"")</f>
        <v/>
      </c>
      <c r="L4" s="7"/>
      <c r="N4" s="7" t="str" cm="1">
        <f t="array" ref="N4">IFERROR(_xlfn.LET(
  _xlpm.cat,  'Setup (START HERE)'!$K$14:$K$27,
  _xlpm.flag, 'Setup (START HERE)'!$L$14:$L$27,
  _xlpm.cust, 'Data Entry (2nd Step)'!$H$4:$H$103,
  _xlpm.accCat, 'Data Entry (2nd Step)'!$E$4:$E$103,
  _xlpm.val,'Data Entry (2nd Step)'!$F$4:$F$103,
  _xlpm.keep, UPPER(_xlfn.XLOOKUP(_xlpm.accCat, _xlpm.cat, _xlpm.flag, "N"))="Y",
  _xlpm.fCust, _xlfn._xlws.FILTER(_xlpm.cust, _xlpm.keep*(_xlpm.cust&lt;&gt;"")),
  _xlpm.fVal,  --_xlfn._xlws.FILTER(_xlpm.val,  _xlpm.keep*(_xlpm.cust&lt;&gt;"")),
  _xlpm.u, _xlfn.UNIQUE(_xlpm.fCust),
  _xlpm.sums, _xlfn.BYROW(_xlpm.u, _xlfn.LAMBDA(_xlpm.c, SUM(IF(_xlpm.fCust=_xlpm.c, _xlpm.fVal)))),
  _xlfn.HSTACK(_xlpm.u, _xlpm.sums)
),"")</f>
        <v/>
      </c>
      <c r="O4" s="7"/>
      <c r="Q4" s="6" t="s">
        <v>54</v>
      </c>
      <c r="R4" s="6" t="s">
        <v>30</v>
      </c>
      <c r="T4" s="1" t="str" cm="1">
        <f t="array" ref="T4">IFERROR(_xlfn.IFNA(_xlfn.SORTBY(Asset_Labels,Asset_Amounts,-1),""),"")</f>
        <v/>
      </c>
      <c r="U4" s="3" cm="1">
        <f t="array" ref="U4">IFERROR(_xlfn.IFNA(_xlfn.SORTBY(Asset_Amounts,Asset_Amounts,-1),""),"")</f>
        <v>0</v>
      </c>
      <c r="V4" s="1" t="str" cm="1">
        <f t="array" ref="V4:V7">IFERROR(_xlfn.SORTBY(_xlfn._xlws.FILTER(Debt_Labels, Debt_Amounts&lt;&gt;""),_xlfn._xlws.FILTER(Debt_Amounts, Debt_Amounts&lt;&gt;""), -1),"")</f>
        <v>Assets</v>
      </c>
      <c r="W4" s="3" cm="1">
        <f t="array" ref="W4:W7">IFERROR(_xlfn.SORTBY(_xlfn._xlws.FILTER(Debt_Amounts, Debt_Amounts&lt;&gt;""),_xlfn._xlws.FILTER(Debt_Amounts, Debt_Amounts&lt;&gt;""), -1),"")</f>
        <v>0</v>
      </c>
      <c r="X4" s="1" t="str" cm="1">
        <f t="array" ref="X4:X10">IFERROR(_xlfn.SORTBY(_xlfn._xlws.FILTER(Category_Labels, Category_Amounts&lt;&gt;""),_xlfn._xlws.FILTER(Category_Amounts, Category_Amounts&lt;&gt;""), -1),"")</f>
        <v>Retirement</v>
      </c>
      <c r="Y4" s="3" cm="1">
        <f t="array" ref="Y4:Y10">IFERROR(_xlfn.SORTBY(_xlfn._xlws.FILTER(Category_Amounts, Category_Amounts&lt;&gt;""),_xlfn._xlws.FILTER(Category_Amounts, Category_Amounts&lt;&gt;""), -1),"")</f>
        <v>0</v>
      </c>
      <c r="Z4" s="1" t="str" cm="1">
        <f t="array" ref="Z4">IFERROR(_xlfn.IFNA(_xlfn.SORTBY(Ownership_Labels,Ownership_Amounts,-1),""),"")</f>
        <v/>
      </c>
      <c r="AA4" s="3" cm="1">
        <f t="array" ref="AA4">IFERROR(_xlfn.IFNA(_xlfn.SORTBY(Ownership_Amounts,Ownership_Amounts,-1),""),"")</f>
        <v>0</v>
      </c>
      <c r="AB4" s="1" t="str" cm="1">
        <f t="array" ref="AB4">IFERROR(_xlfn.IFNA(_xlfn.SORTBY(Asset_Location_Labels,Asset_Location_Data,-1),""),"")</f>
        <v/>
      </c>
      <c r="AC4" s="3" cm="1">
        <f t="array" ref="AC4">IFERROR(_xlfn.IFNA(_xlfn.SORTBY(Asset_Location_Data,Asset_Location_Data,-1),""),"")</f>
        <v>0</v>
      </c>
    </row>
    <row r="5" spans="2:29">
      <c r="B5" s="6" t="str">
        <f>IFERROR(IF('Setup (START HERE)'!L15="Y",'Setup (START HERE)'!K15,""),"")</f>
        <v>Cash</v>
      </c>
      <c r="C5" s="7">
        <f>IFERROR(IF(B5="","",SUMIF('Data Entry (2nd Step)'!$E$4:$E$1000,'Charts Data Organized'!B5,'Data Entry (2nd Step)'!$F$4:$F$1000)),0)</f>
        <v>0</v>
      </c>
      <c r="E5" s="6" t="str">
        <f>IFERROR(IF('Setup (START HERE)'!L23="Y",'Setup (START HERE)'!K23,""),"")</f>
        <v>Debt - Mortgages</v>
      </c>
      <c r="F5" s="7">
        <f>IFERROR(IF(E5="","",SUMIF('Data Entry (2nd Step)'!$E$4:$E$1000,E5,'Data Entry (2nd Step)'!$F$4:$F$1000)),0)</f>
        <v>0</v>
      </c>
      <c r="H5" s="6"/>
      <c r="I5" s="7"/>
      <c r="K5" s="6"/>
      <c r="L5" s="7"/>
      <c r="N5" s="6"/>
      <c r="O5" s="7"/>
      <c r="Q5" s="6" t="s">
        <v>55</v>
      </c>
      <c r="R5" s="6" t="s">
        <v>32</v>
      </c>
      <c r="V5" s="1" t="str">
        <v>Debt - Mortgages</v>
      </c>
      <c r="W5" s="3">
        <v>0</v>
      </c>
      <c r="X5" s="1" t="str">
        <v>Cash</v>
      </c>
      <c r="Y5" s="3">
        <v>0</v>
      </c>
    </row>
    <row r="6" spans="2:29">
      <c r="B6" s="6" t="str">
        <f>IFERROR(IF('Setup (START HERE)'!L16="Y",'Setup (START HERE)'!K16,""),"")</f>
        <v>Real Estate</v>
      </c>
      <c r="C6" s="7">
        <f>IFERROR(IF(B6="","",SUMIF('Data Entry (2nd Step)'!$E$4:$E$1000,'Charts Data Organized'!B6,'Data Entry (2nd Step)'!$F$4:$F$1000)),0)</f>
        <v>0</v>
      </c>
      <c r="E6" s="6" t="str">
        <f>IFERROR(IF('Setup (START HERE)'!L24="Y",'Setup (START HERE)'!K24,""),"")</f>
        <v>Debt - General</v>
      </c>
      <c r="F6" s="7">
        <f>IFERROR(IF(E6="","",SUMIF('Data Entry (2nd Step)'!$E$4:$E$1000,E6,'Data Entry (2nd Step)'!$F$4:$F$1000)),0)</f>
        <v>0</v>
      </c>
      <c r="H6" s="6"/>
      <c r="I6" s="7"/>
      <c r="K6" s="6"/>
      <c r="L6" s="7"/>
      <c r="N6" s="6"/>
      <c r="O6" s="7"/>
      <c r="Q6" s="6" t="s">
        <v>56</v>
      </c>
      <c r="R6" s="6" t="s">
        <v>33</v>
      </c>
      <c r="V6" s="1" t="str">
        <v>Debt - General</v>
      </c>
      <c r="W6" s="3">
        <v>0</v>
      </c>
      <c r="X6" s="1" t="str">
        <v>Real Estate</v>
      </c>
      <c r="Y6" s="3">
        <v>0</v>
      </c>
    </row>
    <row r="7" spans="2:29">
      <c r="B7" s="6" t="str">
        <f>IFERROR(IF('Setup (START HERE)'!L17="Y",'Setup (START HERE)'!K17,""),"")</f>
        <v>General Investment</v>
      </c>
      <c r="C7" s="7">
        <f>IFERROR(IF(B7="","",SUMIF('Data Entry (2nd Step)'!$E$4:$E$1000,'Charts Data Organized'!B7,'Data Entry (2nd Step)'!$F$4:$F$1000)),0)</f>
        <v>0</v>
      </c>
      <c r="E7" s="6" t="str">
        <f>IFERROR(IF('Setup (START HERE)'!L25="Y",'Setup (START HERE)'!K25,""),"")</f>
        <v>Debt - High Interest (&gt;10%)</v>
      </c>
      <c r="F7" s="7">
        <f>IFERROR(IF(E7="","",SUMIF('Data Entry (2nd Step)'!$E$4:$E$1000,E7,'Data Entry (2nd Step)'!$F$4:$F$1000)),0)</f>
        <v>0</v>
      </c>
      <c r="H7" s="6"/>
      <c r="I7" s="7"/>
      <c r="K7" s="6"/>
      <c r="L7" s="7"/>
      <c r="N7" s="6"/>
      <c r="O7" s="7"/>
      <c r="Q7" s="6" t="s">
        <v>57</v>
      </c>
      <c r="R7" s="6" t="s">
        <v>31</v>
      </c>
      <c r="V7" s="1" t="str">
        <v>Debt - High Interest (&gt;10%)</v>
      </c>
      <c r="W7" s="3">
        <v>0</v>
      </c>
      <c r="X7" s="1" t="str">
        <v>General Investment</v>
      </c>
      <c r="Y7" s="3">
        <v>0</v>
      </c>
    </row>
    <row r="8" spans="2:29">
      <c r="B8" s="6" t="str">
        <f>IFERROR(IF('Setup (START HERE)'!L18="Y",'Setup (START HERE)'!K18,""),"")</f>
        <v>Business Ownership</v>
      </c>
      <c r="C8" s="7">
        <f>IFERROR(IF(B8="","",SUMIF('Data Entry (2nd Step)'!$E$4:$E$1000,'Charts Data Organized'!B8,'Data Entry (2nd Step)'!$F$4:$F$1000)),0)</f>
        <v>0</v>
      </c>
      <c r="F8" s="23"/>
      <c r="H8" s="6"/>
      <c r="I8" s="7"/>
      <c r="K8" s="6"/>
      <c r="L8" s="7"/>
      <c r="N8" s="6"/>
      <c r="O8" s="7"/>
      <c r="Q8" s="6" t="s">
        <v>58</v>
      </c>
      <c r="X8" s="1" t="str">
        <v>Business Ownership</v>
      </c>
      <c r="Y8" s="3">
        <v>0</v>
      </c>
    </row>
    <row r="9" spans="2:29">
      <c r="B9" s="6" t="str">
        <f>IFERROR(IF('Setup (START HERE)'!L19="Y",'Setup (START HERE)'!K19,""),"")</f>
        <v>Personal Items</v>
      </c>
      <c r="C9" s="7">
        <f>IFERROR(IF(B9="","",SUMIF('Data Entry (2nd Step)'!$E$4:$E$1000,'Charts Data Organized'!B9,'Data Entry (2nd Step)'!$F$4:$F$1000)),0)</f>
        <v>0</v>
      </c>
      <c r="F9" s="23"/>
      <c r="H9" s="6"/>
      <c r="I9" s="7"/>
      <c r="K9" s="6"/>
      <c r="L9" s="7"/>
      <c r="N9" s="6"/>
      <c r="O9" s="7"/>
      <c r="X9" s="1" t="str">
        <v>Personal Items</v>
      </c>
      <c r="Y9" s="3">
        <v>0</v>
      </c>
    </row>
    <row r="10" spans="2:29">
      <c r="B10" s="6" t="str">
        <f>IFERROR(IF('Setup (START HERE)'!L20="Y",'Setup (START HERE)'!K20,""),"")</f>
        <v/>
      </c>
      <c r="C10" s="7" t="str">
        <f>IFERROR(IF(B10="","",SUMIF('Data Entry (2nd Step)'!$E$4:$E$1000,'Charts Data Organized'!B10,'Data Entry (2nd Step)'!$F$4:$F$1000)),0)</f>
        <v/>
      </c>
      <c r="F10" s="23"/>
      <c r="H10" s="6"/>
      <c r="I10" s="7"/>
      <c r="K10" s="6"/>
      <c r="L10" s="7"/>
      <c r="N10" s="6"/>
      <c r="O10" s="7"/>
      <c r="Q10" s="1" t="s">
        <v>73</v>
      </c>
      <c r="X10" s="1" t="str">
        <v>Other</v>
      </c>
      <c r="Y10" s="3">
        <v>0</v>
      </c>
    </row>
    <row r="11" spans="2:29">
      <c r="B11" s="6" t="str">
        <f>IFERROR(IF('Setup (START HERE)'!L21="Y",'Setup (START HERE)'!K21,""),"")</f>
        <v/>
      </c>
      <c r="C11" s="7" t="str">
        <f>IFERROR(IF(B11="","",SUMIF('Data Entry (2nd Step)'!$E$4:$E$1000,'Charts Data Organized'!B11,'Data Entry (2nd Step)'!$F$4:$F$1000)),0)</f>
        <v/>
      </c>
      <c r="F11" s="23"/>
      <c r="H11" s="6"/>
      <c r="I11" s="7"/>
      <c r="K11" s="6"/>
      <c r="L11" s="7"/>
      <c r="N11" s="6"/>
      <c r="O11" s="7"/>
      <c r="Q11" s="6" t="s">
        <v>72</v>
      </c>
    </row>
    <row r="12" spans="2:29">
      <c r="B12" s="6" t="str">
        <f>IF(OR('Setup (START HERE)'!L22="Y",Life_Insurance_Included="Y"),'Setup (START HERE)'!K22,"")</f>
        <v>Other</v>
      </c>
      <c r="C12" s="7">
        <f>IFERROR(IF(B12="","",Value_Of_Other_Assets),0)</f>
        <v>0</v>
      </c>
      <c r="F12" s="23"/>
      <c r="H12" s="6"/>
      <c r="I12" s="7"/>
      <c r="K12" s="6"/>
      <c r="L12" s="7"/>
      <c r="N12" s="6"/>
      <c r="O12" s="7"/>
      <c r="Q12" s="6" t="s">
        <v>54</v>
      </c>
    </row>
    <row r="13" spans="2:29">
      <c r="C13" s="2"/>
      <c r="F13" s="23"/>
      <c r="H13" s="6"/>
      <c r="I13" s="7"/>
      <c r="K13" s="6"/>
      <c r="L13" s="7"/>
      <c r="N13" s="6"/>
      <c r="O13" s="7"/>
      <c r="Q13" s="6" t="s">
        <v>55</v>
      </c>
    </row>
    <row r="14" spans="2:29">
      <c r="C14" s="2"/>
      <c r="F14" s="23"/>
      <c r="H14" s="6"/>
      <c r="I14" s="7"/>
      <c r="N14" s="6"/>
      <c r="O14" s="7"/>
      <c r="Q14" s="6" t="s">
        <v>56</v>
      </c>
    </row>
    <row r="15" spans="2:29">
      <c r="C15" s="2"/>
      <c r="F15" s="23"/>
      <c r="H15" s="6"/>
      <c r="I15" s="7"/>
      <c r="N15" s="6"/>
      <c r="O15" s="7"/>
      <c r="Q15" s="6" t="s">
        <v>57</v>
      </c>
    </row>
    <row r="16" spans="2:29">
      <c r="C16" s="2"/>
      <c r="F16" s="23"/>
      <c r="H16" s="6"/>
      <c r="I16" s="7"/>
      <c r="N16" s="6"/>
      <c r="O16" s="7"/>
    </row>
    <row r="17" spans="3:27">
      <c r="C17" s="2"/>
      <c r="F17" s="23"/>
      <c r="H17" s="6"/>
      <c r="I17" s="7"/>
      <c r="N17" s="6"/>
      <c r="O17" s="7"/>
      <c r="Q17" s="1" t="s">
        <v>75</v>
      </c>
    </row>
    <row r="18" spans="3:27">
      <c r="C18" s="2"/>
      <c r="F18" s="23"/>
      <c r="H18" s="6"/>
      <c r="I18" s="7"/>
      <c r="N18" s="6"/>
      <c r="O18" s="7"/>
      <c r="Q18" s="6" t="str">
        <f>'Setup (START HERE)'!K14</f>
        <v>Retirement</v>
      </c>
      <c r="R18" s="14"/>
      <c r="S18" s="14"/>
      <c r="AA18" s="24"/>
    </row>
    <row r="19" spans="3:27">
      <c r="C19" s="2"/>
      <c r="F19" s="23"/>
      <c r="H19" s="6"/>
      <c r="I19" s="7"/>
      <c r="N19" s="6"/>
      <c r="O19" s="7"/>
      <c r="Q19" s="6" t="str">
        <f>'Setup (START HERE)'!K15</f>
        <v>Cash</v>
      </c>
    </row>
    <row r="20" spans="3:27">
      <c r="C20" s="2"/>
      <c r="F20" s="23"/>
      <c r="H20" s="6"/>
      <c r="I20" s="7"/>
      <c r="N20" s="6"/>
      <c r="O20" s="7"/>
      <c r="Q20" s="6" t="str">
        <f>'Setup (START HERE)'!K16</f>
        <v>Real Estate</v>
      </c>
    </row>
    <row r="21" spans="3:27">
      <c r="C21" s="2"/>
      <c r="F21" s="23"/>
      <c r="H21" s="6"/>
      <c r="I21" s="7"/>
      <c r="N21" s="6"/>
      <c r="O21" s="7"/>
      <c r="Q21" s="6" t="str">
        <f>'Setup (START HERE)'!K17</f>
        <v>General Investment</v>
      </c>
    </row>
    <row r="22" spans="3:27">
      <c r="C22" s="2"/>
      <c r="F22" s="23"/>
      <c r="H22" s="6"/>
      <c r="I22" s="7"/>
      <c r="N22" s="6"/>
      <c r="O22" s="7"/>
      <c r="Q22" s="6" t="str">
        <f>'Setup (START HERE)'!K18</f>
        <v>Business Ownership</v>
      </c>
    </row>
    <row r="23" spans="3:27">
      <c r="C23" s="2"/>
      <c r="F23" s="23"/>
      <c r="H23" s="6"/>
      <c r="I23" s="7"/>
      <c r="N23" s="6"/>
      <c r="O23" s="7"/>
      <c r="Q23" s="6" t="str">
        <f>'Setup (START HERE)'!K19</f>
        <v>Personal Items</v>
      </c>
      <c r="AA23" s="24"/>
    </row>
    <row r="24" spans="3:27">
      <c r="C24" s="2"/>
      <c r="F24" s="23"/>
      <c r="H24" s="6"/>
      <c r="I24" s="7"/>
      <c r="Q24" s="6" t="str">
        <f>'Setup (START HERE)'!K20</f>
        <v>Charitable Giving</v>
      </c>
    </row>
    <row r="25" spans="3:27">
      <c r="C25" s="2"/>
      <c r="F25" s="23"/>
      <c r="H25" s="6"/>
      <c r="I25" s="7"/>
      <c r="Q25" s="6" t="str">
        <f>'Setup (START HERE)'!K21</f>
        <v>Kid's Accounts</v>
      </c>
    </row>
    <row r="26" spans="3:27">
      <c r="C26" s="2"/>
      <c r="F26" s="23"/>
      <c r="H26" s="6"/>
      <c r="I26" s="7"/>
      <c r="Q26" s="6" t="str">
        <f>'Setup (START HERE)'!K27</f>
        <v>Life Insurance</v>
      </c>
    </row>
    <row r="27" spans="3:27">
      <c r="C27" s="2"/>
      <c r="F27" s="23"/>
      <c r="H27" s="6"/>
      <c r="I27" s="7"/>
      <c r="Q27" s="6" t="str">
        <f>'Setup (START HERE)'!K22</f>
        <v>Other</v>
      </c>
    </row>
    <row r="28" spans="3:27">
      <c r="C28" s="2"/>
      <c r="F28" s="23"/>
      <c r="H28" s="6"/>
      <c r="I28" s="7"/>
      <c r="Q28" s="6" t="str">
        <f>'Setup (START HERE)'!K23</f>
        <v>Debt - Mortgages</v>
      </c>
    </row>
    <row r="29" spans="3:27">
      <c r="C29" s="2"/>
      <c r="F29" s="23"/>
      <c r="H29" s="6"/>
      <c r="I29" s="7"/>
      <c r="Q29" s="6" t="str">
        <f>'Setup (START HERE)'!K24</f>
        <v>Debt - General</v>
      </c>
    </row>
    <row r="30" spans="3:27">
      <c r="C30" s="2"/>
      <c r="F30" s="23"/>
      <c r="H30" s="6"/>
      <c r="I30" s="7"/>
      <c r="Q30" s="6" t="str">
        <f>'Setup (START HERE)'!K25</f>
        <v>Debt - High Interest (&gt;10%)</v>
      </c>
    </row>
    <row r="31" spans="3:27">
      <c r="C31" s="2"/>
      <c r="F31" s="23"/>
      <c r="H31" s="6"/>
      <c r="I31" s="7"/>
      <c r="T31" s="14"/>
    </row>
    <row r="32" spans="3:27" ht="15" customHeight="1">
      <c r="C32" s="2"/>
      <c r="F32" s="23"/>
      <c r="H32" s="6"/>
      <c r="I32" s="7"/>
      <c r="Q32" s="170" t="s">
        <v>100</v>
      </c>
    </row>
    <row r="33" spans="3:17">
      <c r="C33" s="2"/>
      <c r="F33" s="23"/>
      <c r="H33" s="6"/>
      <c r="I33" s="7"/>
      <c r="Q33" s="170"/>
    </row>
    <row r="34" spans="3:17">
      <c r="C34" s="2"/>
      <c r="F34" s="23"/>
      <c r="H34" s="6"/>
      <c r="I34" s="7"/>
      <c r="Q34" s="170"/>
    </row>
    <row r="35" spans="3:17">
      <c r="C35" s="2"/>
      <c r="F35" s="23"/>
      <c r="H35" s="6"/>
      <c r="I35" s="7"/>
      <c r="Q35" s="6" t="str">
        <f>'Setup (START HERE)'!K14</f>
        <v>Retirement</v>
      </c>
    </row>
    <row r="36" spans="3:17">
      <c r="C36" s="2"/>
      <c r="F36" s="23"/>
      <c r="H36" s="6"/>
      <c r="I36" s="7"/>
      <c r="Q36" s="6" t="str">
        <f>'Setup (START HERE)'!K15</f>
        <v>Cash</v>
      </c>
    </row>
    <row r="37" spans="3:17">
      <c r="C37" s="2"/>
      <c r="F37" s="23"/>
      <c r="H37" s="6"/>
      <c r="I37" s="7"/>
      <c r="Q37" s="6" t="str">
        <f>'Setup (START HERE)'!K16</f>
        <v>Real Estate</v>
      </c>
    </row>
    <row r="38" spans="3:17">
      <c r="C38" s="2"/>
      <c r="F38" s="23"/>
      <c r="H38" s="6"/>
      <c r="I38" s="7"/>
      <c r="Q38" s="6" t="str">
        <f>'Setup (START HERE)'!K17</f>
        <v>General Investment</v>
      </c>
    </row>
    <row r="39" spans="3:17">
      <c r="C39" s="2"/>
      <c r="F39" s="23"/>
      <c r="H39" s="6"/>
      <c r="I39" s="7"/>
      <c r="Q39" s="6" t="str">
        <f>'Setup (START HERE)'!K18</f>
        <v>Business Ownership</v>
      </c>
    </row>
    <row r="40" spans="3:17">
      <c r="C40" s="2"/>
      <c r="F40" s="23"/>
      <c r="H40" s="6"/>
      <c r="I40" s="7"/>
      <c r="Q40" s="6" t="str">
        <f>'Setup (START HERE)'!K19</f>
        <v>Personal Items</v>
      </c>
    </row>
    <row r="41" spans="3:17">
      <c r="C41" s="2"/>
      <c r="F41" s="23"/>
      <c r="H41" s="6"/>
      <c r="I41" s="7"/>
      <c r="Q41" s="6" t="str">
        <f>'Setup (START HERE)'!K20</f>
        <v>Charitable Giving</v>
      </c>
    </row>
    <row r="42" spans="3:17">
      <c r="C42" s="2"/>
      <c r="F42" s="23"/>
      <c r="H42" s="6"/>
      <c r="I42" s="7"/>
      <c r="Q42" s="6" t="str">
        <f>'Setup (START HERE)'!K21</f>
        <v>Kid's Accounts</v>
      </c>
    </row>
    <row r="43" spans="3:17">
      <c r="C43" s="2"/>
      <c r="F43" s="23"/>
      <c r="H43" s="6"/>
      <c r="I43" s="7"/>
      <c r="Q43" s="6" t="str">
        <f>'Setup (START HERE)'!K22</f>
        <v>Other</v>
      </c>
    </row>
    <row r="44" spans="3:17">
      <c r="C44" s="2"/>
      <c r="F44" s="23"/>
      <c r="H44" s="6"/>
      <c r="I44" s="7"/>
    </row>
    <row r="45" spans="3:17">
      <c r="C45" s="2"/>
      <c r="F45" s="23"/>
      <c r="H45" s="6"/>
      <c r="I45" s="7"/>
      <c r="Q45" s="1" t="s">
        <v>98</v>
      </c>
    </row>
    <row r="46" spans="3:17">
      <c r="C46" s="2"/>
      <c r="F46" s="23"/>
      <c r="H46" s="6"/>
      <c r="I46" s="7"/>
      <c r="Q46" s="6" t="str">
        <f>'Net Worth Statement'!D11</f>
        <v>Retirement</v>
      </c>
    </row>
    <row r="47" spans="3:17">
      <c r="C47" s="2"/>
      <c r="F47" s="23"/>
      <c r="H47" s="6"/>
      <c r="I47" s="7"/>
      <c r="Q47" s="6" t="str">
        <f>'Net Worth Statement'!G11</f>
        <v>Cash</v>
      </c>
    </row>
    <row r="48" spans="3:17">
      <c r="C48" s="2"/>
      <c r="F48" s="23"/>
      <c r="H48" s="6"/>
      <c r="I48" s="7"/>
      <c r="Q48" s="6" t="str">
        <f>'Net Worth Statement'!J11</f>
        <v>Real Estate</v>
      </c>
    </row>
    <row r="49" spans="3:17">
      <c r="C49" s="2"/>
      <c r="F49" s="23"/>
      <c r="H49" s="6"/>
      <c r="I49" s="7"/>
      <c r="Q49" s="6" t="str">
        <f>'Net Worth Statement'!D27</f>
        <v>General Investment</v>
      </c>
    </row>
    <row r="50" spans="3:17">
      <c r="C50" s="2"/>
      <c r="F50" s="23"/>
      <c r="H50" s="6"/>
      <c r="I50" s="7"/>
      <c r="Q50" s="6" t="str">
        <f>'Net Worth Statement'!G27</f>
        <v>Business Ownership</v>
      </c>
    </row>
    <row r="51" spans="3:17">
      <c r="C51" s="2"/>
      <c r="F51" s="23"/>
      <c r="H51" s="6"/>
      <c r="I51" s="7"/>
      <c r="Q51" s="6" t="str">
        <f>'Net Worth Statement'!J27</f>
        <v>Personal Items</v>
      </c>
    </row>
    <row r="52" spans="3:17">
      <c r="C52" s="2"/>
      <c r="F52" s="23"/>
      <c r="H52" s="6"/>
      <c r="I52" s="7"/>
      <c r="Q52" s="6" t="str">
        <f>'Net Worth Statement'!D43</f>
        <v>Kid's Accounts</v>
      </c>
    </row>
    <row r="53" spans="3:17">
      <c r="C53" s="2"/>
      <c r="F53" s="23"/>
      <c r="H53" s="6"/>
      <c r="I53" s="7"/>
      <c r="Q53" s="6" t="str">
        <f>'Net Worth Statement'!G43</f>
        <v>Charitable Giving</v>
      </c>
    </row>
    <row r="54" spans="3:17">
      <c r="C54" s="2"/>
      <c r="F54" s="23"/>
      <c r="H54" s="6"/>
      <c r="I54" s="7"/>
      <c r="Q54" s="6" t="str">
        <f>'Net Worth Statement'!J43</f>
        <v>Other</v>
      </c>
    </row>
    <row r="55" spans="3:17">
      <c r="C55" s="2"/>
      <c r="F55" s="23"/>
      <c r="H55" s="6"/>
      <c r="I55" s="7"/>
    </row>
    <row r="56" spans="3:17">
      <c r="C56" s="2"/>
      <c r="F56" s="23"/>
      <c r="H56" s="6"/>
      <c r="I56" s="7"/>
      <c r="Q56" s="1" t="s">
        <v>99</v>
      </c>
    </row>
    <row r="57" spans="3:17">
      <c r="C57" s="2"/>
      <c r="F57" s="23"/>
      <c r="H57" s="6"/>
      <c r="I57" s="7"/>
      <c r="Q57" s="6" t="str">
        <f>'Net Worth Statement'!M11</f>
        <v>Debt - Mortgages</v>
      </c>
    </row>
    <row r="58" spans="3:17">
      <c r="C58" s="2"/>
      <c r="F58" s="23"/>
      <c r="H58" s="6"/>
      <c r="I58" s="7"/>
      <c r="Q58" s="6" t="str">
        <f>'Net Worth Statement'!M27</f>
        <v>Debt - General</v>
      </c>
    </row>
    <row r="59" spans="3:17">
      <c r="C59" s="2"/>
      <c r="F59" s="23"/>
      <c r="H59" s="6"/>
      <c r="I59" s="7"/>
      <c r="Q59" s="6" t="str">
        <f>'Net Worth Statement'!M43</f>
        <v>Debt - High Interest (&gt;10%)</v>
      </c>
    </row>
    <row r="60" spans="3:17">
      <c r="C60" s="2"/>
      <c r="F60" s="23"/>
      <c r="H60" s="6"/>
      <c r="I60" s="7"/>
    </row>
    <row r="61" spans="3:17">
      <c r="C61" s="2"/>
      <c r="F61" s="23"/>
      <c r="H61" s="6"/>
      <c r="I61" s="7"/>
    </row>
    <row r="62" spans="3:17">
      <c r="C62" s="2"/>
      <c r="F62" s="23"/>
      <c r="H62" s="6"/>
      <c r="I62" s="7"/>
    </row>
    <row r="63" spans="3:17">
      <c r="C63" s="2"/>
      <c r="F63" s="23"/>
      <c r="H63" s="6"/>
      <c r="I63" s="7"/>
    </row>
    <row r="64" spans="3:17">
      <c r="C64" s="2"/>
      <c r="F64" s="23"/>
      <c r="H64" s="6"/>
      <c r="I64" s="7"/>
    </row>
    <row r="65" spans="3:9">
      <c r="C65" s="2"/>
      <c r="F65" s="23"/>
      <c r="H65" s="6"/>
      <c r="I65" s="7"/>
    </row>
    <row r="66" spans="3:9">
      <c r="C66" s="2"/>
      <c r="F66" s="23"/>
      <c r="H66" s="6"/>
      <c r="I66" s="7"/>
    </row>
    <row r="67" spans="3:9">
      <c r="C67" s="2"/>
      <c r="F67" s="23"/>
      <c r="H67" s="6"/>
      <c r="I67" s="7"/>
    </row>
    <row r="68" spans="3:9">
      <c r="C68" s="2"/>
      <c r="F68" s="23"/>
      <c r="H68" s="6"/>
      <c r="I68" s="7"/>
    </row>
    <row r="69" spans="3:9">
      <c r="C69" s="2"/>
      <c r="F69" s="23"/>
      <c r="H69" s="6"/>
      <c r="I69" s="7"/>
    </row>
    <row r="70" spans="3:9">
      <c r="C70" s="2"/>
      <c r="F70" s="23"/>
      <c r="H70" s="6"/>
      <c r="I70" s="7"/>
    </row>
    <row r="71" spans="3:9">
      <c r="C71" s="2"/>
      <c r="F71" s="23"/>
      <c r="H71" s="6"/>
      <c r="I71" s="7"/>
    </row>
    <row r="72" spans="3:9">
      <c r="C72" s="2"/>
      <c r="F72" s="23"/>
      <c r="H72" s="6"/>
      <c r="I72" s="7"/>
    </row>
    <row r="73" spans="3:9">
      <c r="C73" s="2"/>
      <c r="F73" s="23"/>
      <c r="H73" s="6"/>
      <c r="I73" s="7"/>
    </row>
    <row r="74" spans="3:9">
      <c r="C74" s="2"/>
      <c r="F74" s="23"/>
      <c r="H74" s="6"/>
      <c r="I74" s="7"/>
    </row>
    <row r="75" spans="3:9">
      <c r="C75" s="2"/>
      <c r="F75" s="23"/>
      <c r="H75" s="6"/>
      <c r="I75" s="7"/>
    </row>
    <row r="76" spans="3:9">
      <c r="C76" s="2"/>
      <c r="F76" s="23"/>
      <c r="H76" s="6"/>
      <c r="I76" s="7"/>
    </row>
    <row r="77" spans="3:9">
      <c r="C77" s="2"/>
      <c r="F77" s="23"/>
      <c r="H77" s="6"/>
      <c r="I77" s="7"/>
    </row>
    <row r="78" spans="3:9">
      <c r="C78" s="2"/>
      <c r="F78" s="23"/>
      <c r="H78" s="6"/>
      <c r="I78" s="7"/>
    </row>
    <row r="79" spans="3:9">
      <c r="C79" s="2"/>
      <c r="F79" s="23"/>
      <c r="H79" s="6"/>
      <c r="I79" s="7"/>
    </row>
    <row r="80" spans="3:9">
      <c r="C80" s="2"/>
      <c r="F80" s="23"/>
      <c r="H80" s="6"/>
      <c r="I80" s="7"/>
    </row>
    <row r="81" spans="3:9">
      <c r="C81" s="2"/>
      <c r="F81" s="23"/>
      <c r="H81" s="6"/>
      <c r="I81" s="7"/>
    </row>
    <row r="82" spans="3:9">
      <c r="C82" s="2"/>
      <c r="F82" s="23"/>
      <c r="H82" s="6"/>
      <c r="I82" s="7"/>
    </row>
    <row r="83" spans="3:9">
      <c r="C83" s="2"/>
      <c r="F83" s="23"/>
      <c r="H83" s="6"/>
      <c r="I83" s="7"/>
    </row>
    <row r="84" spans="3:9">
      <c r="C84" s="2"/>
      <c r="F84" s="23"/>
      <c r="H84" s="6"/>
      <c r="I84" s="7"/>
    </row>
    <row r="85" spans="3:9">
      <c r="C85" s="2"/>
      <c r="F85" s="23"/>
      <c r="H85" s="6"/>
      <c r="I85" s="7"/>
    </row>
    <row r="86" spans="3:9">
      <c r="C86" s="2"/>
      <c r="F86" s="23"/>
      <c r="H86" s="6"/>
      <c r="I86" s="7"/>
    </row>
    <row r="87" spans="3:9">
      <c r="C87" s="2"/>
      <c r="F87" s="23"/>
      <c r="H87" s="6"/>
      <c r="I87" s="7"/>
    </row>
    <row r="88" spans="3:9">
      <c r="C88" s="2"/>
      <c r="F88" s="23"/>
      <c r="H88" s="6"/>
      <c r="I88" s="7"/>
    </row>
    <row r="89" spans="3:9">
      <c r="C89" s="2"/>
      <c r="F89" s="23"/>
      <c r="H89" s="6"/>
      <c r="I89" s="7"/>
    </row>
    <row r="90" spans="3:9">
      <c r="C90" s="2"/>
      <c r="F90" s="23"/>
      <c r="H90" s="6"/>
      <c r="I90" s="7"/>
    </row>
    <row r="91" spans="3:9">
      <c r="C91" s="2"/>
      <c r="F91" s="23"/>
      <c r="H91" s="6"/>
      <c r="I91" s="7"/>
    </row>
    <row r="92" spans="3:9">
      <c r="C92" s="2"/>
      <c r="F92" s="23"/>
      <c r="H92" s="6"/>
      <c r="I92" s="7"/>
    </row>
    <row r="93" spans="3:9">
      <c r="C93" s="2"/>
      <c r="F93" s="23"/>
      <c r="H93" s="6"/>
      <c r="I93" s="7"/>
    </row>
    <row r="94" spans="3:9">
      <c r="C94" s="2"/>
      <c r="F94" s="23"/>
      <c r="H94" s="6"/>
      <c r="I94" s="7"/>
    </row>
    <row r="95" spans="3:9">
      <c r="C95" s="2"/>
      <c r="F95" s="23"/>
      <c r="H95" s="6"/>
      <c r="I95" s="7"/>
    </row>
    <row r="96" spans="3:9">
      <c r="C96" s="2"/>
      <c r="F96" s="23"/>
      <c r="H96" s="6"/>
      <c r="I96" s="7"/>
    </row>
    <row r="97" spans="3:9">
      <c r="C97" s="2"/>
      <c r="F97" s="23"/>
      <c r="H97" s="6"/>
      <c r="I97" s="7"/>
    </row>
    <row r="98" spans="3:9">
      <c r="C98" s="2"/>
      <c r="F98" s="23"/>
      <c r="H98" s="6"/>
      <c r="I98" s="7"/>
    </row>
    <row r="99" spans="3:9">
      <c r="C99" s="2"/>
      <c r="F99" s="23"/>
      <c r="H99" s="6"/>
      <c r="I99" s="7"/>
    </row>
    <row r="100" spans="3:9">
      <c r="C100" s="2"/>
      <c r="F100" s="23"/>
      <c r="H100" s="6"/>
      <c r="I100" s="7"/>
    </row>
    <row r="101" spans="3:9">
      <c r="C101" s="2"/>
      <c r="F101" s="23"/>
      <c r="I101" s="13"/>
    </row>
    <row r="102" spans="3:9">
      <c r="C102" s="2"/>
      <c r="F102" s="23"/>
      <c r="I102" s="13"/>
    </row>
    <row r="103" spans="3:9">
      <c r="C103" s="2"/>
      <c r="F103" s="23"/>
      <c r="I103" s="13"/>
    </row>
    <row r="104" spans="3:9">
      <c r="C104" s="2"/>
      <c r="F104" s="23"/>
    </row>
    <row r="105" spans="3:9">
      <c r="C105" s="2"/>
      <c r="F105" s="23"/>
    </row>
    <row r="106" spans="3:9">
      <c r="C106" s="2"/>
      <c r="F106" s="23"/>
    </row>
    <row r="107" spans="3:9">
      <c r="C107" s="2"/>
      <c r="F107" s="23"/>
    </row>
    <row r="108" spans="3:9">
      <c r="C108" s="2"/>
      <c r="F108" s="23"/>
    </row>
    <row r="109" spans="3:9">
      <c r="C109" s="2"/>
      <c r="F109" s="23"/>
    </row>
    <row r="110" spans="3:9">
      <c r="C110" s="2"/>
      <c r="F110" s="23"/>
    </row>
    <row r="111" spans="3:9">
      <c r="C111" s="2"/>
      <c r="F111" s="23"/>
    </row>
    <row r="112" spans="3:9">
      <c r="C112" s="2"/>
      <c r="F112" s="23"/>
    </row>
    <row r="113" spans="3:6">
      <c r="C113" s="2"/>
      <c r="F113" s="23"/>
    </row>
    <row r="114" spans="3:6">
      <c r="C114" s="2"/>
      <c r="F114" s="23"/>
    </row>
    <row r="115" spans="3:6">
      <c r="C115" s="2"/>
      <c r="F115" s="23"/>
    </row>
    <row r="116" spans="3:6">
      <c r="C116" s="2"/>
      <c r="F116" s="23"/>
    </row>
    <row r="117" spans="3:6">
      <c r="C117" s="2"/>
      <c r="F117" s="23"/>
    </row>
    <row r="118" spans="3:6">
      <c r="C118" s="2"/>
      <c r="F118" s="23"/>
    </row>
    <row r="119" spans="3:6">
      <c r="C119" s="2"/>
      <c r="F119" s="23"/>
    </row>
    <row r="120" spans="3:6">
      <c r="C120" s="2"/>
      <c r="F120" s="23"/>
    </row>
    <row r="121" spans="3:6">
      <c r="C121" s="2"/>
      <c r="F121" s="23"/>
    </row>
    <row r="122" spans="3:6">
      <c r="C122" s="2"/>
      <c r="F122" s="23"/>
    </row>
    <row r="123" spans="3:6">
      <c r="C123" s="2"/>
      <c r="F123" s="23"/>
    </row>
    <row r="124" spans="3:6">
      <c r="C124" s="2"/>
      <c r="F124" s="23"/>
    </row>
    <row r="125" spans="3:6">
      <c r="C125" s="2"/>
      <c r="F125" s="23"/>
    </row>
    <row r="126" spans="3:6">
      <c r="C126" s="2"/>
      <c r="F126" s="23"/>
    </row>
    <row r="127" spans="3:6">
      <c r="C127" s="2"/>
      <c r="F127" s="23"/>
    </row>
    <row r="128" spans="3:6">
      <c r="C128" s="2"/>
      <c r="F128" s="23"/>
    </row>
    <row r="129" spans="3:6">
      <c r="C129" s="2"/>
      <c r="F129" s="23"/>
    </row>
    <row r="130" spans="3:6">
      <c r="C130" s="2"/>
      <c r="F130" s="23"/>
    </row>
    <row r="131" spans="3:6">
      <c r="C131" s="2"/>
      <c r="F131" s="23"/>
    </row>
    <row r="132" spans="3:6">
      <c r="C132" s="2"/>
      <c r="F132" s="23"/>
    </row>
    <row r="133" spans="3:6">
      <c r="C133" s="2"/>
      <c r="F133" s="23"/>
    </row>
    <row r="134" spans="3:6">
      <c r="C134" s="2"/>
      <c r="F134" s="23"/>
    </row>
    <row r="135" spans="3:6">
      <c r="C135" s="2"/>
      <c r="F135" s="23"/>
    </row>
    <row r="136" spans="3:6">
      <c r="C136" s="2"/>
      <c r="F136" s="23"/>
    </row>
    <row r="137" spans="3:6">
      <c r="C137" s="2"/>
      <c r="F137" s="23"/>
    </row>
    <row r="138" spans="3:6">
      <c r="C138" s="2"/>
      <c r="F138" s="23"/>
    </row>
    <row r="139" spans="3:6">
      <c r="C139" s="2"/>
      <c r="F139" s="23"/>
    </row>
    <row r="140" spans="3:6">
      <c r="C140" s="2"/>
      <c r="F140" s="23"/>
    </row>
    <row r="141" spans="3:6">
      <c r="C141" s="2"/>
      <c r="F141" s="23"/>
    </row>
    <row r="142" spans="3:6">
      <c r="C142" s="2"/>
      <c r="F142" s="23"/>
    </row>
    <row r="143" spans="3:6">
      <c r="C143" s="2"/>
      <c r="F143" s="23"/>
    </row>
    <row r="144" spans="3:6">
      <c r="C144" s="2"/>
      <c r="F144" s="23"/>
    </row>
    <row r="145" spans="3:6">
      <c r="C145" s="2"/>
      <c r="F145" s="23"/>
    </row>
    <row r="146" spans="3:6">
      <c r="C146" s="2"/>
      <c r="F146" s="23"/>
    </row>
    <row r="147" spans="3:6">
      <c r="C147" s="2"/>
      <c r="F147" s="23"/>
    </row>
    <row r="148" spans="3:6">
      <c r="C148" s="2"/>
      <c r="F148" s="23"/>
    </row>
    <row r="149" spans="3:6">
      <c r="C149" s="2"/>
      <c r="F149" s="23"/>
    </row>
    <row r="150" spans="3:6">
      <c r="C150" s="2"/>
      <c r="F150" s="23"/>
    </row>
    <row r="151" spans="3:6">
      <c r="C151" s="2"/>
      <c r="F151" s="23"/>
    </row>
    <row r="152" spans="3:6">
      <c r="C152" s="2"/>
      <c r="F152" s="23"/>
    </row>
    <row r="153" spans="3:6">
      <c r="C153" s="2"/>
      <c r="F153" s="23"/>
    </row>
    <row r="154" spans="3:6">
      <c r="C154" s="2"/>
      <c r="F154" s="23"/>
    </row>
    <row r="155" spans="3:6">
      <c r="C155" s="2"/>
      <c r="F155" s="23"/>
    </row>
    <row r="156" spans="3:6">
      <c r="C156" s="2"/>
      <c r="F156" s="23"/>
    </row>
    <row r="157" spans="3:6">
      <c r="C157" s="2"/>
      <c r="F157" s="23"/>
    </row>
    <row r="158" spans="3:6">
      <c r="C158" s="2"/>
      <c r="F158" s="23"/>
    </row>
    <row r="159" spans="3:6">
      <c r="C159" s="2"/>
      <c r="F159" s="23"/>
    </row>
    <row r="160" spans="3:6">
      <c r="C160" s="2"/>
      <c r="F160" s="23"/>
    </row>
    <row r="161" spans="3:6">
      <c r="C161" s="2"/>
      <c r="F161" s="23"/>
    </row>
    <row r="162" spans="3:6">
      <c r="C162" s="2"/>
      <c r="F162" s="23"/>
    </row>
    <row r="163" spans="3:6">
      <c r="C163" s="2"/>
      <c r="F163" s="23"/>
    </row>
    <row r="164" spans="3:6">
      <c r="C164" s="2"/>
      <c r="F164" s="23"/>
    </row>
    <row r="165" spans="3:6">
      <c r="C165" s="2"/>
      <c r="F165" s="23"/>
    </row>
    <row r="166" spans="3:6">
      <c r="C166" s="2"/>
      <c r="F166" s="23"/>
    </row>
    <row r="167" spans="3:6">
      <c r="C167" s="2"/>
      <c r="F167" s="23"/>
    </row>
    <row r="168" spans="3:6">
      <c r="C168" s="2"/>
      <c r="F168" s="23"/>
    </row>
    <row r="169" spans="3:6">
      <c r="C169" s="2"/>
      <c r="F169" s="23"/>
    </row>
    <row r="170" spans="3:6">
      <c r="C170" s="2"/>
      <c r="F170" s="23"/>
    </row>
    <row r="171" spans="3:6">
      <c r="C171" s="2"/>
      <c r="F171" s="23"/>
    </row>
    <row r="172" spans="3:6">
      <c r="C172" s="2"/>
      <c r="F172" s="23"/>
    </row>
    <row r="173" spans="3:6">
      <c r="C173" s="2"/>
      <c r="F173" s="23"/>
    </row>
    <row r="174" spans="3:6">
      <c r="C174" s="2"/>
      <c r="F174" s="23"/>
    </row>
    <row r="175" spans="3:6">
      <c r="C175" s="2"/>
      <c r="F175" s="23"/>
    </row>
    <row r="176" spans="3:6">
      <c r="C176" s="2"/>
      <c r="F176" s="23"/>
    </row>
    <row r="177" spans="3:6">
      <c r="C177" s="2"/>
      <c r="F177" s="23"/>
    </row>
    <row r="178" spans="3:6">
      <c r="C178" s="2"/>
      <c r="F178" s="23"/>
    </row>
    <row r="179" spans="3:6">
      <c r="C179" s="2"/>
      <c r="F179" s="23"/>
    </row>
    <row r="180" spans="3:6">
      <c r="C180" s="2"/>
      <c r="F180" s="23"/>
    </row>
    <row r="181" spans="3:6">
      <c r="C181" s="2"/>
      <c r="F181" s="23"/>
    </row>
    <row r="182" spans="3:6">
      <c r="C182" s="2"/>
      <c r="F182" s="23"/>
    </row>
    <row r="183" spans="3:6">
      <c r="C183" s="2"/>
      <c r="F183" s="23"/>
    </row>
    <row r="184" spans="3:6">
      <c r="C184" s="2"/>
      <c r="F184" s="23"/>
    </row>
    <row r="185" spans="3:6">
      <c r="C185" s="2"/>
      <c r="F185" s="23"/>
    </row>
    <row r="186" spans="3:6">
      <c r="C186" s="2"/>
      <c r="F186" s="23"/>
    </row>
    <row r="187" spans="3:6">
      <c r="C187" s="2"/>
      <c r="F187" s="23"/>
    </row>
    <row r="188" spans="3:6">
      <c r="C188" s="2"/>
      <c r="F188" s="23"/>
    </row>
    <row r="189" spans="3:6">
      <c r="C189" s="2"/>
      <c r="F189" s="23"/>
    </row>
    <row r="190" spans="3:6">
      <c r="C190" s="2"/>
      <c r="F190" s="23"/>
    </row>
    <row r="191" spans="3:6">
      <c r="C191" s="2"/>
      <c r="F191" s="23"/>
    </row>
    <row r="192" spans="3:6">
      <c r="C192" s="2"/>
      <c r="F192" s="23"/>
    </row>
    <row r="193" spans="3:6">
      <c r="C193" s="2"/>
      <c r="F193" s="23"/>
    </row>
    <row r="194" spans="3:6">
      <c r="C194" s="2"/>
      <c r="F194" s="23"/>
    </row>
    <row r="195" spans="3:6">
      <c r="C195" s="2"/>
      <c r="F195" s="23"/>
    </row>
    <row r="196" spans="3:6">
      <c r="C196" s="2"/>
      <c r="F196" s="23"/>
    </row>
    <row r="197" spans="3:6">
      <c r="C197" s="2"/>
      <c r="F197" s="23"/>
    </row>
    <row r="198" spans="3:6">
      <c r="C198" s="2"/>
      <c r="F198" s="23"/>
    </row>
    <row r="199" spans="3:6">
      <c r="C199" s="2"/>
      <c r="F199" s="23"/>
    </row>
    <row r="200" spans="3:6">
      <c r="C200" s="2"/>
      <c r="F200" s="23"/>
    </row>
    <row r="201" spans="3:6">
      <c r="C201" s="2"/>
      <c r="F201" s="23"/>
    </row>
    <row r="202" spans="3:6">
      <c r="C202" s="2"/>
      <c r="F202" s="23"/>
    </row>
    <row r="203" spans="3:6">
      <c r="C203" s="2"/>
      <c r="F203" s="23"/>
    </row>
    <row r="204" spans="3:6">
      <c r="C204" s="2"/>
      <c r="F204" s="23"/>
    </row>
    <row r="205" spans="3:6">
      <c r="C205" s="2"/>
      <c r="F205" s="23"/>
    </row>
    <row r="206" spans="3:6">
      <c r="C206" s="2"/>
      <c r="F206" s="23"/>
    </row>
    <row r="207" spans="3:6">
      <c r="C207" s="2"/>
      <c r="F207" s="23"/>
    </row>
    <row r="208" spans="3:6">
      <c r="C208" s="2"/>
      <c r="F208" s="23"/>
    </row>
    <row r="209" spans="3:6">
      <c r="C209" s="2"/>
      <c r="F209" s="23"/>
    </row>
    <row r="210" spans="3:6">
      <c r="C210" s="2"/>
      <c r="F210" s="23"/>
    </row>
    <row r="211" spans="3:6">
      <c r="C211" s="2"/>
      <c r="F211" s="23"/>
    </row>
    <row r="212" spans="3:6">
      <c r="C212" s="2"/>
      <c r="F212" s="23"/>
    </row>
    <row r="213" spans="3:6">
      <c r="C213" s="2"/>
      <c r="F213" s="23"/>
    </row>
    <row r="214" spans="3:6">
      <c r="C214" s="2"/>
      <c r="F214" s="23"/>
    </row>
    <row r="215" spans="3:6">
      <c r="C215" s="2"/>
      <c r="F215" s="23"/>
    </row>
    <row r="216" spans="3:6">
      <c r="C216" s="2"/>
      <c r="F216" s="23"/>
    </row>
    <row r="217" spans="3:6">
      <c r="C217" s="2"/>
      <c r="F217" s="23"/>
    </row>
    <row r="218" spans="3:6">
      <c r="C218" s="2"/>
      <c r="F218" s="23"/>
    </row>
    <row r="219" spans="3:6">
      <c r="C219" s="2"/>
      <c r="F219" s="23"/>
    </row>
    <row r="220" spans="3:6">
      <c r="C220" s="2"/>
      <c r="F220" s="23"/>
    </row>
    <row r="221" spans="3:6">
      <c r="C221" s="2"/>
      <c r="F221" s="23"/>
    </row>
    <row r="222" spans="3:6">
      <c r="C222" s="2"/>
      <c r="F222" s="23"/>
    </row>
    <row r="223" spans="3:6">
      <c r="C223" s="2"/>
      <c r="F223" s="23"/>
    </row>
    <row r="224" spans="3:6">
      <c r="C224" s="2"/>
      <c r="F224" s="23"/>
    </row>
    <row r="225" spans="3:6">
      <c r="C225" s="2"/>
      <c r="F225" s="23"/>
    </row>
    <row r="226" spans="3:6">
      <c r="C226" s="2"/>
      <c r="F226" s="23"/>
    </row>
    <row r="227" spans="3:6">
      <c r="C227" s="2"/>
      <c r="F227" s="23"/>
    </row>
    <row r="228" spans="3:6">
      <c r="C228" s="2"/>
      <c r="F228" s="23"/>
    </row>
    <row r="229" spans="3:6">
      <c r="C229" s="2"/>
      <c r="F229" s="23"/>
    </row>
    <row r="230" spans="3:6">
      <c r="C230" s="2"/>
      <c r="F230" s="23"/>
    </row>
    <row r="231" spans="3:6">
      <c r="C231" s="2"/>
      <c r="F231" s="23"/>
    </row>
    <row r="232" spans="3:6">
      <c r="C232" s="2"/>
      <c r="F232" s="23"/>
    </row>
    <row r="233" spans="3:6">
      <c r="C233" s="2"/>
      <c r="F233" s="23"/>
    </row>
    <row r="234" spans="3:6">
      <c r="C234" s="2"/>
      <c r="F234" s="23"/>
    </row>
    <row r="235" spans="3:6">
      <c r="C235" s="2"/>
      <c r="F235" s="23"/>
    </row>
    <row r="236" spans="3:6">
      <c r="C236" s="2"/>
      <c r="F236" s="23"/>
    </row>
    <row r="237" spans="3:6">
      <c r="C237" s="2"/>
      <c r="F237" s="23"/>
    </row>
    <row r="238" spans="3:6">
      <c r="C238" s="2"/>
      <c r="F238" s="23"/>
    </row>
    <row r="239" spans="3:6">
      <c r="C239" s="2"/>
      <c r="F239" s="23"/>
    </row>
    <row r="240" spans="3:6">
      <c r="C240" s="2"/>
      <c r="F240" s="23"/>
    </row>
    <row r="241" spans="3:6">
      <c r="C241" s="2"/>
      <c r="F241" s="23"/>
    </row>
    <row r="242" spans="3:6">
      <c r="C242" s="2"/>
      <c r="F242" s="23"/>
    </row>
    <row r="243" spans="3:6">
      <c r="C243" s="2"/>
      <c r="F243" s="23"/>
    </row>
    <row r="244" spans="3:6">
      <c r="C244" s="2"/>
      <c r="F244" s="23"/>
    </row>
    <row r="245" spans="3:6">
      <c r="C245" s="2"/>
      <c r="F245" s="23"/>
    </row>
    <row r="246" spans="3:6">
      <c r="C246" s="2"/>
      <c r="F246" s="23"/>
    </row>
    <row r="247" spans="3:6">
      <c r="C247" s="2"/>
      <c r="F247" s="23"/>
    </row>
    <row r="248" spans="3:6">
      <c r="C248" s="2"/>
      <c r="F248" s="23"/>
    </row>
    <row r="249" spans="3:6">
      <c r="C249" s="2"/>
      <c r="F249" s="23"/>
    </row>
    <row r="250" spans="3:6">
      <c r="C250" s="2"/>
      <c r="F250" s="23"/>
    </row>
    <row r="251" spans="3:6">
      <c r="C251" s="2"/>
      <c r="F251" s="23"/>
    </row>
    <row r="252" spans="3:6">
      <c r="C252" s="2"/>
      <c r="F252" s="23"/>
    </row>
    <row r="253" spans="3:6">
      <c r="C253" s="2"/>
      <c r="F253" s="23"/>
    </row>
    <row r="254" spans="3:6">
      <c r="C254" s="2"/>
      <c r="F254" s="23"/>
    </row>
    <row r="255" spans="3:6">
      <c r="C255" s="2"/>
      <c r="F255" s="23"/>
    </row>
    <row r="256" spans="3:6">
      <c r="C256" s="2"/>
      <c r="F256" s="23"/>
    </row>
    <row r="257" spans="3:6">
      <c r="C257" s="2"/>
      <c r="F257" s="23"/>
    </row>
    <row r="258" spans="3:6">
      <c r="C258" s="2"/>
      <c r="F258" s="23"/>
    </row>
    <row r="259" spans="3:6">
      <c r="C259" s="2"/>
      <c r="F259" s="23"/>
    </row>
    <row r="260" spans="3:6">
      <c r="C260" s="2"/>
      <c r="F260" s="23"/>
    </row>
    <row r="261" spans="3:6">
      <c r="C261" s="2"/>
      <c r="F261" s="23"/>
    </row>
    <row r="262" spans="3:6">
      <c r="C262" s="2"/>
      <c r="F262" s="23"/>
    </row>
    <row r="263" spans="3:6">
      <c r="C263" s="2"/>
      <c r="F263" s="23"/>
    </row>
    <row r="264" spans="3:6">
      <c r="C264" s="2"/>
      <c r="F264" s="23"/>
    </row>
    <row r="265" spans="3:6">
      <c r="C265" s="2"/>
      <c r="F265" s="23"/>
    </row>
    <row r="266" spans="3:6">
      <c r="C266" s="2"/>
      <c r="F266" s="23"/>
    </row>
    <row r="267" spans="3:6">
      <c r="C267" s="2"/>
      <c r="F267" s="23"/>
    </row>
    <row r="268" spans="3:6">
      <c r="C268" s="2"/>
      <c r="F268" s="23"/>
    </row>
    <row r="269" spans="3:6">
      <c r="C269" s="2"/>
      <c r="F269" s="23"/>
    </row>
    <row r="270" spans="3:6">
      <c r="C270" s="2"/>
      <c r="F270" s="23"/>
    </row>
    <row r="271" spans="3:6">
      <c r="C271" s="2"/>
      <c r="F271" s="23"/>
    </row>
    <row r="272" spans="3:6">
      <c r="C272" s="2"/>
      <c r="F272" s="23"/>
    </row>
    <row r="273" spans="3:6">
      <c r="C273" s="2"/>
      <c r="F273" s="23"/>
    </row>
    <row r="274" spans="3:6">
      <c r="C274" s="2"/>
      <c r="F274" s="23"/>
    </row>
    <row r="275" spans="3:6">
      <c r="C275" s="2"/>
      <c r="F275" s="23"/>
    </row>
    <row r="276" spans="3:6">
      <c r="C276" s="2"/>
      <c r="F276" s="23"/>
    </row>
    <row r="277" spans="3:6">
      <c r="C277" s="2"/>
      <c r="F277" s="23"/>
    </row>
    <row r="278" spans="3:6">
      <c r="C278" s="2"/>
      <c r="F278" s="23"/>
    </row>
    <row r="279" spans="3:6">
      <c r="C279" s="2"/>
      <c r="F279" s="23"/>
    </row>
    <row r="280" spans="3:6">
      <c r="C280" s="2"/>
      <c r="F280" s="23"/>
    </row>
    <row r="281" spans="3:6">
      <c r="C281" s="2"/>
      <c r="F281" s="23"/>
    </row>
    <row r="282" spans="3:6">
      <c r="C282" s="2"/>
      <c r="F282" s="23"/>
    </row>
    <row r="283" spans="3:6">
      <c r="C283" s="2"/>
      <c r="F283" s="23"/>
    </row>
    <row r="284" spans="3:6">
      <c r="C284" s="2"/>
      <c r="F284" s="23"/>
    </row>
    <row r="285" spans="3:6">
      <c r="C285" s="2"/>
      <c r="F285" s="23"/>
    </row>
    <row r="286" spans="3:6">
      <c r="C286" s="2"/>
      <c r="F286" s="23"/>
    </row>
    <row r="287" spans="3:6">
      <c r="C287" s="2"/>
      <c r="F287" s="23"/>
    </row>
    <row r="288" spans="3:6">
      <c r="C288" s="2"/>
      <c r="F288" s="23"/>
    </row>
    <row r="289" spans="3:6">
      <c r="C289" s="2"/>
      <c r="F289" s="23"/>
    </row>
    <row r="290" spans="3:6">
      <c r="C290" s="2"/>
      <c r="F290" s="23"/>
    </row>
    <row r="291" spans="3:6">
      <c r="C291" s="2"/>
      <c r="F291" s="23"/>
    </row>
    <row r="292" spans="3:6">
      <c r="C292" s="2"/>
      <c r="F292" s="23"/>
    </row>
    <row r="293" spans="3:6">
      <c r="C293" s="2"/>
      <c r="F293" s="23"/>
    </row>
    <row r="294" spans="3:6">
      <c r="C294" s="2"/>
      <c r="F294" s="23"/>
    </row>
    <row r="295" spans="3:6">
      <c r="C295" s="2"/>
      <c r="F295" s="23"/>
    </row>
    <row r="296" spans="3:6">
      <c r="C296" s="2"/>
      <c r="F296" s="23"/>
    </row>
    <row r="297" spans="3:6">
      <c r="C297" s="2"/>
      <c r="F297" s="23"/>
    </row>
    <row r="298" spans="3:6">
      <c r="C298" s="2"/>
      <c r="F298" s="23"/>
    </row>
    <row r="299" spans="3:6">
      <c r="C299" s="2"/>
      <c r="F299" s="23"/>
    </row>
    <row r="300" spans="3:6">
      <c r="C300" s="2"/>
      <c r="F300" s="23"/>
    </row>
  </sheetData>
  <mergeCells count="2">
    <mergeCell ref="T1:AC2"/>
    <mergeCell ref="Q32:Q34"/>
  </mergeCells>
  <conditionalFormatting sqref="T4:AC100">
    <cfRule type="notContainsBlanks" dxfId="0" priority="2">
      <formula>LEN(TRIM(T4))&gt;0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7C29-BB5F-4BC8-B354-7940DD58910B}">
  <sheetPr codeName="Sheet6"/>
  <dimension ref="A2:B9"/>
  <sheetViews>
    <sheetView workbookViewId="0">
      <selection activeCell="B2" sqref="B2"/>
    </sheetView>
  </sheetViews>
  <sheetFormatPr defaultColWidth="9.33203125" defaultRowHeight="15"/>
  <cols>
    <col min="1" max="1" width="9.33203125" style="15"/>
    <col min="2" max="5" width="90.83203125" style="15" customWidth="1"/>
    <col min="6" max="16384" width="9.33203125" style="15"/>
  </cols>
  <sheetData>
    <row r="2" spans="1:2" ht="360" customHeight="1"/>
    <row r="4" spans="1:2">
      <c r="A4" s="15" t="s">
        <v>94</v>
      </c>
    </row>
    <row r="9" spans="1:2">
      <c r="B9" s="20"/>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Background xmlns="71af3243-3dd4-4a8d-8c0d-dd76da1f02a5">false</Background>
    <Status xmlns="71af3243-3dd4-4a8d-8c0d-dd76da1f02a5">Not started</Status>
    <_ip_UnifiedCompliancePolicyUIAction xmlns="http://schemas.microsoft.com/sharepoint/v3" xsi:nil="true"/>
    <Image xmlns="71af3243-3dd4-4a8d-8c0d-dd76da1f02a5">
      <Url xsi:nil="true"/>
      <Description xsi:nil="true"/>
    </Image>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Props1.xml><?xml version="1.0" encoding="utf-8"?>
<ds:datastoreItem xmlns:ds="http://schemas.openxmlformats.org/officeDocument/2006/customXml" ds:itemID="{5A9CDAB6-1E10-45AD-8656-70EA17987C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7538D0-81D2-433F-B45B-1FE09C82A1B3}">
  <ds:schemaRefs>
    <ds:schemaRef ds:uri="http://schemas.microsoft.com/sharepoint/v3/contenttype/forms"/>
  </ds:schemaRefs>
</ds:datastoreItem>
</file>

<file path=customXml/itemProps3.xml><?xml version="1.0" encoding="utf-8"?>
<ds:datastoreItem xmlns:ds="http://schemas.openxmlformats.org/officeDocument/2006/customXml" ds:itemID="{60BEB4D4-7532-4B49-A699-4FF5346108F7}">
  <ds:schemaRefs>
    <ds:schemaRef ds:uri="71af3243-3dd4-4a8d-8c0d-dd76da1f02a5"/>
    <ds:schemaRef ds:uri="http://www.w3.org/XML/1998/namespace"/>
    <ds:schemaRef ds:uri="230e9df3-be65-4c73-a93b-d1236ebd677e"/>
    <ds:schemaRef ds:uri="http://purl.org/dc/dcmitype/"/>
    <ds:schemaRef ds:uri="http://schemas.microsoft.com/office/infopath/2007/PartnerControls"/>
    <ds:schemaRef ds:uri="http://schemas.microsoft.com/sharepoint/v3"/>
    <ds:schemaRef ds:uri="http://purl.org/dc/elements/1.1/"/>
    <ds:schemaRef ds:uri="http://schemas.openxmlformats.org/package/2006/metadata/core-properties"/>
    <ds:schemaRef ds:uri="http://schemas.microsoft.com/office/2006/documentManagement/types"/>
    <ds:schemaRef ds:uri="16c05727-aa75-4e4a-9b5f-8a80a1165891"/>
    <ds:schemaRef ds:uri="http://schemas.microsoft.com/office/2006/metadata/properties"/>
    <ds:schemaRef ds:uri="http://purl.org/dc/terms/"/>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TM00000059</Template>
  <Application>Microsoft Excel</Application>
  <DocSecurity>0</DocSecurity>
  <ScaleCrop>false</ScaleCrop>
  <HeadingPairs>
    <vt:vector size="4" baseType="variant">
      <vt:variant>
        <vt:lpstr>Worksheets</vt:lpstr>
      </vt:variant>
      <vt:variant>
        <vt:i4>6</vt:i4>
      </vt:variant>
      <vt:variant>
        <vt:lpstr>Named Ranges</vt:lpstr>
      </vt:variant>
      <vt:variant>
        <vt:i4>26</vt:i4>
      </vt:variant>
    </vt:vector>
  </HeadingPairs>
  <TitlesOfParts>
    <vt:vector size="32" baseType="lpstr">
      <vt:lpstr>Setup (START HERE)</vt:lpstr>
      <vt:lpstr>Data Entry (2nd Step)</vt:lpstr>
      <vt:lpstr>Net Worth Statement</vt:lpstr>
      <vt:lpstr>Net Worth Charts</vt:lpstr>
      <vt:lpstr>Charts Data Organized</vt:lpstr>
      <vt:lpstr>Charts</vt:lpstr>
      <vt:lpstr>Asset_Chart</vt:lpstr>
      <vt:lpstr>BL_Chart_Type</vt:lpstr>
      <vt:lpstr>BL_Details</vt:lpstr>
      <vt:lpstr>BR_Chart_Type</vt:lpstr>
      <vt:lpstr>BR_Details</vt:lpstr>
      <vt:lpstr>Category_Chart</vt:lpstr>
      <vt:lpstr>DbC_Orange</vt:lpstr>
      <vt:lpstr>Death_Benefit_Header</vt:lpstr>
      <vt:lpstr>Debt_Chart</vt:lpstr>
      <vt:lpstr>Last_Name</vt:lpstr>
      <vt:lpstr>Life_Insurance_Included</vt:lpstr>
      <vt:lpstr>Other_Assets_Included</vt:lpstr>
      <vt:lpstr>Ownership_Chart</vt:lpstr>
      <vt:lpstr>Partner_Name</vt:lpstr>
      <vt:lpstr>'Data Entry (2nd Step)'!Print_Area</vt:lpstr>
      <vt:lpstr>'Net Worth Charts'!Print_Area</vt:lpstr>
      <vt:lpstr>'Net Worth Statement'!Print_Area</vt:lpstr>
      <vt:lpstr>'Setup (START HERE)'!Print_Area</vt:lpstr>
      <vt:lpstr>Show_Details</vt:lpstr>
      <vt:lpstr>TL_Chart_Type</vt:lpstr>
      <vt:lpstr>TL_Details</vt:lpstr>
      <vt:lpstr>TR_Chart_Type</vt:lpstr>
      <vt:lpstr>TR_Details</vt:lpstr>
      <vt:lpstr>Value_Header</vt:lpstr>
      <vt:lpstr>Value_Of_Other_Assets</vt:lpstr>
      <vt:lpstr>Your_Name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2023-01-31T06:47:25Z</dcterms:created>
  <dcterms:modified xsi:type="dcterms:W3CDTF">2025-10-17T18:00:02Z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