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lucaturco/Desktop/LEAD MAGNETS/TEMPLATES/"/>
    </mc:Choice>
  </mc:AlternateContent>
  <xr:revisionPtr revIDLastSave="0" documentId="13_ncr:1_{337083FE-BE19-C341-9651-E5926A083491}" xr6:coauthVersionLast="47" xr6:coauthVersionMax="47" xr10:uidLastSave="{00000000-0000-0000-0000-000000000000}"/>
  <bookViews>
    <workbookView xWindow="0" yWindow="660" windowWidth="29400" windowHeight="17060" tabRatio="500" activeTab="3" xr2:uid="{00000000-000D-0000-FFFF-FFFF00000000}"/>
  </bookViews>
  <sheets>
    <sheet name="Guida" sheetId="1" r:id="rId1"/>
    <sheet name="Impostazioni" sheetId="2" r:id="rId2"/>
    <sheet name="Piano 2026" sheetId="3" r:id="rId3"/>
    <sheet name="Riepilogo" sheetId="4" r:id="rId4"/>
  </sheets>
  <definedNames>
    <definedName name="Festivita">Impostazioni!$B$13:$B$25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4" i="4" l="1"/>
  <c r="E24" i="4"/>
  <c r="D24" i="4"/>
  <c r="C24" i="4"/>
  <c r="F23" i="4"/>
  <c r="E23" i="4"/>
  <c r="D23" i="4"/>
  <c r="C23" i="4"/>
  <c r="F22" i="4"/>
  <c r="E22" i="4"/>
  <c r="D22" i="4"/>
  <c r="C22" i="4"/>
  <c r="F21" i="4"/>
  <c r="E21" i="4"/>
  <c r="D21" i="4"/>
  <c r="C21" i="4"/>
  <c r="F20" i="4"/>
  <c r="E20" i="4"/>
  <c r="D20" i="4"/>
  <c r="C20" i="4"/>
  <c r="F19" i="4"/>
  <c r="E19" i="4"/>
  <c r="D19" i="4"/>
  <c r="C19" i="4"/>
  <c r="F18" i="4"/>
  <c r="E18" i="4"/>
  <c r="D18" i="4"/>
  <c r="C18" i="4"/>
  <c r="F17" i="4"/>
  <c r="E17" i="4"/>
  <c r="D17" i="4"/>
  <c r="C17" i="4"/>
  <c r="F16" i="4"/>
  <c r="E16" i="4"/>
  <c r="D16" i="4"/>
  <c r="C16" i="4"/>
  <c r="F15" i="4"/>
  <c r="E15" i="4"/>
  <c r="D15" i="4"/>
  <c r="C15" i="4"/>
  <c r="F14" i="4"/>
  <c r="E14" i="4"/>
  <c r="D14" i="4"/>
  <c r="C14" i="4"/>
  <c r="F13" i="4"/>
  <c r="E13" i="4"/>
  <c r="D13" i="4"/>
  <c r="C13" i="4"/>
  <c r="F7" i="4"/>
  <c r="B7" i="4"/>
  <c r="K31" i="3"/>
  <c r="J31" i="3"/>
  <c r="I31" i="3"/>
  <c r="H31" i="3"/>
  <c r="F31" i="3"/>
  <c r="E31" i="3"/>
  <c r="K30" i="3"/>
  <c r="J30" i="3"/>
  <c r="I30" i="3"/>
  <c r="H30" i="3"/>
  <c r="F30" i="3"/>
  <c r="E30" i="3"/>
  <c r="K29" i="3"/>
  <c r="J29" i="3"/>
  <c r="I29" i="3"/>
  <c r="H29" i="3"/>
  <c r="F29" i="3"/>
  <c r="E29" i="3"/>
  <c r="K28" i="3"/>
  <c r="J28" i="3"/>
  <c r="I28" i="3"/>
  <c r="H28" i="3"/>
  <c r="F28" i="3"/>
  <c r="E28" i="3"/>
  <c r="K27" i="3"/>
  <c r="J27" i="3"/>
  <c r="I27" i="3"/>
  <c r="H27" i="3"/>
  <c r="F27" i="3"/>
  <c r="E27" i="3"/>
  <c r="K26" i="3"/>
  <c r="J26" i="3"/>
  <c r="I26" i="3"/>
  <c r="H26" i="3"/>
  <c r="F26" i="3"/>
  <c r="E26" i="3"/>
  <c r="K25" i="3"/>
  <c r="J25" i="3"/>
  <c r="I25" i="3"/>
  <c r="H25" i="3"/>
  <c r="F25" i="3"/>
  <c r="E25" i="3"/>
  <c r="K24" i="3"/>
  <c r="J24" i="3"/>
  <c r="I24" i="3"/>
  <c r="H24" i="3"/>
  <c r="F24" i="3"/>
  <c r="E24" i="3"/>
  <c r="K23" i="3"/>
  <c r="J23" i="3"/>
  <c r="I23" i="3"/>
  <c r="H23" i="3"/>
  <c r="F23" i="3"/>
  <c r="E23" i="3"/>
  <c r="K22" i="3"/>
  <c r="J22" i="3"/>
  <c r="I22" i="3"/>
  <c r="H22" i="3"/>
  <c r="F22" i="3"/>
  <c r="E22" i="3"/>
  <c r="K21" i="3"/>
  <c r="J21" i="3"/>
  <c r="I21" i="3"/>
  <c r="H21" i="3"/>
  <c r="F21" i="3"/>
  <c r="E21" i="3"/>
  <c r="K20" i="3"/>
  <c r="J20" i="3"/>
  <c r="I20" i="3"/>
  <c r="H20" i="3"/>
  <c r="F20" i="3"/>
  <c r="E20" i="3"/>
  <c r="K19" i="3"/>
  <c r="J19" i="3"/>
  <c r="I19" i="3"/>
  <c r="H19" i="3"/>
  <c r="F19" i="3"/>
  <c r="E19" i="3"/>
  <c r="K18" i="3"/>
  <c r="J18" i="3"/>
  <c r="I18" i="3"/>
  <c r="H18" i="3"/>
  <c r="F18" i="3"/>
  <c r="E18" i="3"/>
  <c r="K17" i="3"/>
  <c r="J17" i="3"/>
  <c r="I17" i="3"/>
  <c r="H17" i="3"/>
  <c r="F17" i="3"/>
  <c r="E17" i="3"/>
  <c r="K16" i="3"/>
  <c r="J16" i="3"/>
  <c r="I16" i="3"/>
  <c r="H16" i="3"/>
  <c r="F16" i="3"/>
  <c r="E16" i="3"/>
  <c r="K15" i="3"/>
  <c r="J15" i="3"/>
  <c r="I15" i="3"/>
  <c r="H15" i="3"/>
  <c r="F15" i="3"/>
  <c r="E15" i="3"/>
  <c r="K14" i="3"/>
  <c r="J14" i="3"/>
  <c r="I14" i="3"/>
  <c r="H14" i="3"/>
  <c r="F14" i="3"/>
  <c r="E14" i="3"/>
  <c r="K13" i="3"/>
  <c r="J13" i="3"/>
  <c r="I13" i="3"/>
  <c r="H13" i="3"/>
  <c r="F13" i="3"/>
  <c r="E13" i="3"/>
  <c r="K12" i="3"/>
  <c r="J12" i="3"/>
  <c r="I12" i="3"/>
  <c r="H12" i="3"/>
  <c r="F12" i="3"/>
  <c r="E12" i="3"/>
  <c r="K11" i="3"/>
  <c r="J11" i="3"/>
  <c r="I11" i="3"/>
  <c r="H11" i="3"/>
  <c r="F11" i="3"/>
  <c r="E11" i="3"/>
  <c r="K10" i="3"/>
  <c r="J10" i="3"/>
  <c r="I10" i="3"/>
  <c r="H10" i="3"/>
  <c r="F10" i="3"/>
  <c r="E10" i="3"/>
  <c r="K9" i="3"/>
  <c r="J9" i="3"/>
  <c r="I9" i="3"/>
  <c r="H9" i="3"/>
  <c r="F9" i="3"/>
  <c r="E9" i="3"/>
  <c r="K8" i="3"/>
  <c r="J8" i="3"/>
  <c r="H8" i="3"/>
  <c r="I8" i="3" s="1"/>
  <c r="E8" i="3"/>
  <c r="F8" i="3" s="1"/>
  <c r="K7" i="3"/>
  <c r="J7" i="3"/>
  <c r="H7" i="3"/>
  <c r="I7" i="3" s="1"/>
  <c r="E7" i="3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G18" i="4" l="1"/>
  <c r="G16" i="4"/>
  <c r="G22" i="4"/>
  <c r="G20" i="4"/>
  <c r="G23" i="4"/>
  <c r="C7" i="4"/>
  <c r="F7" i="3"/>
  <c r="D7" i="4" s="1"/>
  <c r="D25" i="4"/>
  <c r="G24" i="4"/>
  <c r="G14" i="4"/>
  <c r="G21" i="4"/>
  <c r="G19" i="4"/>
  <c r="G15" i="4"/>
  <c r="G17" i="4"/>
  <c r="G13" i="4"/>
  <c r="E25" i="4"/>
  <c r="F25" i="4"/>
  <c r="E7" i="4"/>
  <c r="C25" i="4"/>
  <c r="G25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H4" authorId="0" shapeId="0" xr:uid="{00000000-0006-0000-0200-000001000000}">
      <text>
        <r>
          <rPr>
            <sz val="10"/>
            <color rgb="FF000000"/>
            <rFont val="Arial"/>
            <family val="2"/>
          </rPr>
          <t>Ore di una giornata lavorativa: si imposta nel foglio Impostazioni (cella C6). Serve per convertire i permessi ROL in ore.</t>
        </r>
      </text>
    </comment>
  </commentList>
</comments>
</file>

<file path=xl/sharedStrings.xml><?xml version="1.0" encoding="utf-8"?>
<sst xmlns="http://schemas.openxmlformats.org/spreadsheetml/2006/main" count="544" uniqueCount="123">
  <si>
    <t>Come funziona questo template</t>
  </si>
  <si>
    <t>1</t>
  </si>
  <si>
    <t>2</t>
  </si>
  <si>
    <t>Nel foglio Piano 2026 inserisci reparto, nome, ferie residue del 2025 e monte ferie/ROL di ciascuno. Sono le celle gialle: tutto il resto si calcola da solo.</t>
  </si>
  <si>
    <t>3</t>
  </si>
  <si>
    <t>Segna le assenze</t>
  </si>
  <si>
    <t>Clicca sul giorno e scegli un codice dal menu a tendina (F, F5, P, P5, M, CG, 104, T). La cella si colora e i contatori si aggiornano in automatico.</t>
  </si>
  <si>
    <t>4</t>
  </si>
  <si>
    <t>Controlla il Riepilogo</t>
  </si>
  <si>
    <t>Ferie residue, ROL goduti, assenti oggi e assenze per mese: la vista d'insieme per approvare le richieste senza sovrapposizioni.</t>
  </si>
  <si>
    <t>I codici delle assenze</t>
  </si>
  <si>
    <t>F</t>
  </si>
  <si>
    <t>F5</t>
  </si>
  <si>
    <t>P</t>
  </si>
  <si>
    <t>P5</t>
  </si>
  <si>
    <t>M</t>
  </si>
  <si>
    <t>Malattia</t>
  </si>
  <si>
    <t>CG</t>
  </si>
  <si>
    <t>Congedo (parentale, matrimoniale…)</t>
  </si>
  <si>
    <t>104</t>
  </si>
  <si>
    <t>Permesso Legge 104</t>
  </si>
  <si>
    <t>T</t>
  </si>
  <si>
    <t>Trasferta</t>
  </si>
  <si>
    <t>Come contiamo (regole italiane)</t>
  </si>
  <si>
    <t>• Le ferie si contano in giorni lavorativi: F vale 1 giorno, F5 mezza giornata. Il minimo di legge è di 4 settimane l'anno (art. 10, D.lgs. 66/2003).</t>
  </si>
  <si>
    <t>• I permessi ROL ed ex festività si contano in ore: P vale una giornata intera (convertita in ore con il parametro in Impostazioni), P5 mezza. Il monte ore dipende dal CCNL.</t>
  </si>
  <si>
    <t>Le ferie su Excel funzionano. Fino a un certo punto.</t>
  </si>
  <si>
    <t>Impostazioni</t>
  </si>
  <si>
    <t>Parametri aziendali</t>
  </si>
  <si>
    <t>Codici assenza</t>
  </si>
  <si>
    <t>Compila le celle gialle: valgono per tutto il piano.</t>
  </si>
  <si>
    <t>Ore di una giornata lavorativa</t>
  </si>
  <si>
    <t>Usato per convertire i permessi ROL da giorni a ore.</t>
  </si>
  <si>
    <t>Ferie annue di riferimento (giorni lavorativi)</t>
  </si>
  <si>
    <t>ROL + ex festività di riferimento (ore/anno)</t>
  </si>
  <si>
    <t>Dipende dal CCNL: verifica il tuo (es. Commercio ≈ 56–104 h in base ad anzianità e dimensione).</t>
  </si>
  <si>
    <t>Festività 2026</t>
  </si>
  <si>
    <t>Le date qui sotto vengono evidenziate automaticamente nel Piano. Modifica il Santo Patrono con quello del tuo Comune.</t>
  </si>
  <si>
    <t>Data</t>
  </si>
  <si>
    <t>Giorno</t>
  </si>
  <si>
    <t>Festività</t>
  </si>
  <si>
    <t>Capodanno</t>
  </si>
  <si>
    <t>Weekend (automatico)</t>
  </si>
  <si>
    <t>Epifania</t>
  </si>
  <si>
    <t>Festività (automatico)</t>
  </si>
  <si>
    <t>Pasqua</t>
  </si>
  <si>
    <t>Lunedì dell'Angelo</t>
  </si>
  <si>
    <t>Festa della Liberazione</t>
  </si>
  <si>
    <t>Festa del Lavoro</t>
  </si>
  <si>
    <t>Festa della Repubblica</t>
  </si>
  <si>
    <t>Ferragosto</t>
  </si>
  <si>
    <t>Ognissanti</t>
  </si>
  <si>
    <t>Immacolata Concezione</t>
  </si>
  <si>
    <t>Natale</t>
  </si>
  <si>
    <t>Santo Stefano</t>
  </si>
  <si>
    <t>Piano ferie e permessi 2026</t>
  </si>
  <si>
    <t>Reparto</t>
  </si>
  <si>
    <t>Dipendente</t>
  </si>
  <si>
    <t>Residuo
2025 (gg)</t>
  </si>
  <si>
    <t>Ferie 2026
spettanti (gg)</t>
  </si>
  <si>
    <t>Ferie
godute (gg)</t>
  </si>
  <si>
    <t>Ferie
residue (gg)</t>
  </si>
  <si>
    <t>ROL/perm.
spettanti (h)</t>
  </si>
  <si>
    <t>ROL/perm.
goduti (h)</t>
  </si>
  <si>
    <t>ROL/perm.
residui (h)</t>
  </si>
  <si>
    <t>Malattia
(gg)</t>
  </si>
  <si>
    <t>Altre ass.
(gg)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</si>
  <si>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</si>
  <si>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</si>
  <si>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</si>
  <si>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</si>
  <si>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</si>
  <si>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</si>
  <si>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</si>
  <si>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</si>
  <si>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</si>
  <si>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</si>
  <si>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</si>
  <si>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</si>
  <si>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G</t>
  </si>
  <si>
    <t>V</t>
  </si>
  <si>
    <t>S</t>
  </si>
  <si>
    <t>D</t>
  </si>
  <si>
    <t>L</t>
  </si>
  <si>
    <t>Marketing</t>
  </si>
  <si>
    <t>Giulia Bianchi</t>
  </si>
  <si>
    <t>Operations</t>
  </si>
  <si>
    <t>Marco Verdi</t>
  </si>
  <si>
    <t>Il team in numeri</t>
  </si>
  <si>
    <t>Dipendenti a piano</t>
  </si>
  <si>
    <t>Ferie godute (gg)</t>
  </si>
  <si>
    <t>Ferie residue (gg)</t>
  </si>
  <si>
    <t>ROL goduti (h)</t>
  </si>
  <si>
    <t>Assenti oggi</t>
  </si>
  <si>
    <t>Assenze per mese (tutto il team)</t>
  </si>
  <si>
    <t>Giornate contate sui codici inseriti nel Piano. Utile per individuare i mesi critici.</t>
  </si>
  <si>
    <t>Mese</t>
  </si>
  <si>
    <t>Ferie (gg)</t>
  </si>
  <si>
    <t>Permessi/ROL (gg)</t>
  </si>
  <si>
    <t>Malattia (gg)</t>
  </si>
  <si>
    <t>Altre (gg)</t>
  </si>
  <si>
    <t>Totale (gg)</t>
  </si>
  <si>
    <t>Totale 2026</t>
  </si>
  <si>
    <t>Ferie - giornata intera</t>
  </si>
  <si>
    <t>Ferie - mezza giornata (0,5)</t>
  </si>
  <si>
    <t>Permesso/ROL - giornata intera</t>
  </si>
  <si>
    <t>Permesso/ROL - mezza giornata</t>
  </si>
  <si>
    <t>Minimo di legge: 4 settimane. Il numero esatto dipende dal CCNL - 22 gg con settimana corta, 26 gg su 6 giorni.</t>
  </si>
  <si>
    <t>Con Jet HR richieste, approvazioni e saldi ferie sono automatici e finiscono dritti in busta paga. Scopri come su jethr.com</t>
  </si>
  <si>
    <t>Santo Patrono - modifica con quello del tuo Comune</t>
  </si>
  <si>
    <t>Riepilogo</t>
  </si>
  <si>
    <t>Apri il foglio Impostazioni</t>
  </si>
  <si>
    <t>Imposta le ore della giornata lavorativa, i giorni di ferie e le ore di ROL previsti dal tuo CCNL. Ricordati anche di aggiornare le tue festività locali.</t>
  </si>
  <si>
    <t>Compila i dati del team</t>
  </si>
  <si>
    <t>• Festività cadenti di domenica (nel 2026: Pasqua, Ognissanti): molti CCNL le compensano con retribuzione aggiuntiva o riposo. Ti consigliamo di verificare il tuo caso.</t>
  </si>
  <si>
    <t>• Il residuo può andare in negativo: in quel caso si colora di rosso in modo da essere immediatamente visibile.</t>
  </si>
  <si>
    <t>Qui i codici assenza da inserire nel foglio "Piano 2026"</t>
  </si>
  <si>
    <t>Congedo</t>
  </si>
  <si>
    <t>Questo file serve per pianificare ferie, permessi e assenze di tutti i dipendenti. È impostato sul calendario italiano 2026 (con weekend e festività nazionali evidenziate) e contiene conteggi automatici di ferie in giorni e ROL in ore.</t>
  </si>
  <si>
    <t>Compila le celle gialle. Nei giorni di assenza inserisci un codice (F, F5, P, …) della legenda, riportata sopra il mese di Gennaio.</t>
  </si>
  <si>
    <t>Il template usail font Wix Madefor (il carattere di Jet HR), gratuito su Google Fonts: fonts.google.com/specimen/Wix+Madefor+Display. Se il font non è installato, Excel applicherà automaticamente un font di sistema sostitutivo, senza compromettere il corretto funzionamento del documento.</t>
  </si>
  <si>
    <t>Note</t>
  </si>
  <si>
    <t>Il presente documento è fornito a solo scopo informativo e non costituisce consulenza professionale. I calcoli hanno valore indicativo e vanno verificati in base al CCNL applicato; Jet HR non assume alcuna responsabilità per l'uso del documento.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</si>
</sst>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"/>
    <numFmt numFmtId="165" formatCode="d"/>
    <numFmt numFmtId="166" formatCode="0.0"/>
  </numFmts>
  <fonts count="35" x14ac:knownFonts="1">
    <font>
      <sz val="11"/>
      <color theme="1"/>
      <name val="Calibri"/>
      <family val="2"/>
      <charset val="1"/>
    </font>
    <font>
      <b/>
      <sz val="20"/>
      <color rgb="FFFFFFFF"/>
      <name val="Wix Madefor Display"/>
      <family val="2"/>
    </font>
    <font>
      <b/>
      <sz val="14"/>
      <color rgb="FF11150A"/>
      <name val="Wix Madefor Display"/>
      <family val="2"/>
    </font>
    <font>
      <b/>
      <sz val="12"/>
      <color rgb="FF11150A"/>
      <name val="Wix Madefor Display"/>
      <family val="2"/>
    </font>
    <font>
      <b/>
      <sz val="13"/>
      <color rgb="FFFFFFFF"/>
      <name val="Wix Madefor Display"/>
      <family val="2"/>
    </font>
    <font>
      <b/>
      <sz val="16"/>
      <color rgb="FFFFFFFF"/>
      <name val="Wix Madefor Display"/>
      <family val="2"/>
    </font>
    <font>
      <b/>
      <sz val="18"/>
      <color rgb="FFFFFFFF"/>
      <name val="Wix Madefor Display"/>
      <family val="2"/>
    </font>
    <font>
      <b/>
      <sz val="10"/>
      <color rgb="FFFFFFFF"/>
      <name val="Wix Madefor Display"/>
      <family val="2"/>
    </font>
    <font>
      <b/>
      <sz val="16"/>
      <color rgb="FF11150A"/>
      <name val="Wix Madefor Display"/>
      <family val="2"/>
    </font>
    <font>
      <sz val="9.5"/>
      <color rgb="FF585B54"/>
      <name val="Wix Madefor Display"/>
      <family val="2"/>
    </font>
    <font>
      <b/>
      <sz val="11"/>
      <color rgb="FF11150A"/>
      <name val="Wix Madefor Display"/>
      <family val="2"/>
    </font>
    <font>
      <sz val="11"/>
      <color theme="1"/>
      <name val="Wix Madefor Display"/>
      <family val="2"/>
    </font>
    <font>
      <sz val="10"/>
      <color rgb="FF11150A"/>
      <name val="Wix Madefor Display"/>
      <family val="2"/>
    </font>
    <font>
      <b/>
      <sz val="10"/>
      <color rgb="FF11150A"/>
      <name val="Wix Madefor Display"/>
      <family val="2"/>
    </font>
    <font>
      <b/>
      <sz val="10"/>
      <color rgb="FF585B54"/>
      <name val="Wix Madefor Display"/>
      <family val="2"/>
    </font>
    <font>
      <sz val="10"/>
      <color rgb="FFE7E8E7"/>
      <name val="Wix Madefor Display"/>
      <family val="2"/>
    </font>
    <font>
      <b/>
      <sz val="14"/>
      <name val="Wix Madefor Display"/>
      <family val="2"/>
    </font>
    <font>
      <sz val="9.5"/>
      <color rgb="FF11150A"/>
      <name val="Wix Madefor Display"/>
      <family val="2"/>
    </font>
    <font>
      <sz val="10"/>
      <color rgb="FF585B54"/>
      <name val="Wix Madefor Display"/>
      <family val="2"/>
    </font>
    <font>
      <sz val="10"/>
      <color theme="1" tint="0.34998626667073579"/>
      <name val="Wix Madefor Display"/>
      <family val="2"/>
    </font>
    <font>
      <i/>
      <sz val="9"/>
      <color rgb="FF888A85"/>
      <name val="Wix Madefor Display"/>
      <family val="2"/>
    </font>
    <font>
      <i/>
      <sz val="8.5"/>
      <color rgb="FF888A85"/>
      <name val="Wix Madefor Display"/>
      <family val="2"/>
    </font>
    <font>
      <b/>
      <sz val="9"/>
      <color rgb="FFFFFFFF"/>
      <name val="Wix Madefor Display"/>
      <family val="2"/>
    </font>
    <font>
      <sz val="10"/>
      <color rgb="FF888A85"/>
      <name val="Wix Madefor Display"/>
      <family val="2"/>
    </font>
    <font>
      <i/>
      <sz val="9.5"/>
      <color rgb="FF888A85"/>
      <name val="Wix Madefor Display"/>
      <family val="2"/>
    </font>
    <font>
      <i/>
      <sz val="9"/>
      <color rgb="FF585B54"/>
      <name val="Wix Madefor Display"/>
      <family val="2"/>
    </font>
    <font>
      <b/>
      <sz val="8.5"/>
      <color rgb="FF11150A"/>
      <name val="Wix Madefor Display"/>
      <family val="2"/>
    </font>
    <font>
      <b/>
      <sz val="8"/>
      <color rgb="FF11150A"/>
      <name val="Wix Madefor Display"/>
      <family val="2"/>
    </font>
    <font>
      <sz val="7"/>
      <color rgb="FF888A85"/>
      <name val="Wix Madefor Display"/>
      <family val="2"/>
    </font>
    <font>
      <sz val="9"/>
      <color rgb="FF1F1F1F"/>
      <name val="Wix Madefor Display"/>
      <family val="2"/>
    </font>
    <font>
      <b/>
      <sz val="9"/>
      <color rgb="FF11150A"/>
      <name val="Wix Madefor Display"/>
      <family val="2"/>
    </font>
    <font>
      <sz val="10"/>
      <color rgb="FF000000"/>
      <name val="Arial"/>
      <family val="2"/>
    </font>
    <font>
      <b/>
      <sz val="10"/>
      <color theme="1" tint="0.499984740745262"/>
      <name val="Wix Madefor Display"/>
      <family val="2"/>
    </font>
    <font>
      <i/>
      <sz val="8"/>
      <color rgb="FF888A85"/>
      <name val="Wix Madefor Display"/>
      <family val="2"/>
    </font>
    <font>
      <b/>
      <sz val="10"/>
      <color theme="1"/>
      <name val="Wix Madefor Display"/>
      <family val="2"/>
    </font>
  </fonts>
  <fills count="18">
    <fill>
      <patternFill patternType="none"/>
    </fill>
    <fill>
      <patternFill patternType="gray125"/>
    </fill>
    <fill>
      <patternFill patternType="solid">
        <fgColor rgb="FF11150A"/>
        <bgColor rgb="FF1F1F1F"/>
      </patternFill>
    </fill>
    <fill>
      <patternFill patternType="solid">
        <fgColor rgb="FFDFEB57"/>
        <bgColor rgb="FFFFFF00"/>
      </patternFill>
    </fill>
    <fill>
      <patternFill patternType="solid">
        <fgColor rgb="FFF6F9CF"/>
        <bgColor rgb="FFFFF9DB"/>
      </patternFill>
    </fill>
    <fill>
      <patternFill patternType="solid">
        <fgColor rgb="FFBFDDEB"/>
        <bgColor rgb="FFCBE5C6"/>
      </patternFill>
    </fill>
    <fill>
      <patternFill patternType="solid">
        <fgColor rgb="FFE2F0F7"/>
        <bgColor rgb="FFE7E8E7"/>
      </patternFill>
    </fill>
    <fill>
      <patternFill patternType="solid">
        <fgColor rgb="FFF2C7BD"/>
        <bgColor rgb="FFDCCDEE"/>
      </patternFill>
    </fill>
    <fill>
      <patternFill patternType="solid">
        <fgColor rgb="FFDCCDEE"/>
        <bgColor rgb="FFBFDDEB"/>
      </patternFill>
    </fill>
    <fill>
      <patternFill patternType="solid">
        <fgColor rgb="FFCBE5C6"/>
        <bgColor rgb="FFBFDDEB"/>
      </patternFill>
    </fill>
    <fill>
      <patternFill patternType="solid">
        <fgColor rgb="FFE7E8E7"/>
        <bgColor rgb="FFE2F0F7"/>
      </patternFill>
    </fill>
    <fill>
      <patternFill patternType="solid">
        <fgColor rgb="FFFFF9DB"/>
        <bgColor rgb="FFF6F9CF"/>
      </patternFill>
    </fill>
    <fill>
      <patternFill patternType="solid">
        <fgColor rgb="FF585B54"/>
        <bgColor rgb="FF333399"/>
      </patternFill>
    </fill>
    <fill>
      <patternFill patternType="solid">
        <fgColor rgb="FFB8B9B6"/>
        <bgColor rgb="FFDCCDEE"/>
      </patternFill>
    </fill>
    <fill>
      <patternFill patternType="solid">
        <fgColor rgb="FFF4F4F3"/>
        <bgColor rgb="FFE2F0F7"/>
      </patternFill>
    </fill>
    <fill>
      <patternFill patternType="solid">
        <fgColor rgb="FFFFFFFF"/>
        <bgColor rgb="FFF4F4F3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1F1F1F"/>
      </patternFill>
    </fill>
  </fills>
  <borders count="3">
    <border>
      <left/>
      <right/>
      <top/>
      <bottom/>
      <diagonal/>
    </border>
    <border>
      <left style="thin">
        <color rgb="FFE7E8E7"/>
      </left>
      <right style="thin">
        <color rgb="FFE7E8E7"/>
      </right>
      <top style="thin">
        <color rgb="FFE7E8E7"/>
      </top>
      <bottom style="thin">
        <color rgb="FFE7E8E7"/>
      </bottom>
      <diagonal/>
    </border>
    <border>
      <left style="thin">
        <color rgb="FFE7E8E7"/>
      </left>
      <right style="thin">
        <color rgb="FFE7E8E7"/>
      </right>
      <top style="thin">
        <color rgb="FFE7E8E7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2" borderId="0" xfId="0" applyFill="1"/>
    <xf numFmtId="0" fontId="3" fillId="0" borderId="0" xfId="0" applyFont="1"/>
    <xf numFmtId="1" fontId="8" fillId="4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top" wrapText="1"/>
    </xf>
    <xf numFmtId="0" fontId="11" fillId="2" borderId="0" xfId="0" applyFont="1" applyFill="1"/>
    <xf numFmtId="0" fontId="11" fillId="0" borderId="0" xfId="0" applyFont="1"/>
    <xf numFmtId="0" fontId="13" fillId="3" borderId="1" xfId="0" applyFont="1" applyFill="1" applyBorder="1" applyAlignment="1">
      <alignment horizontal="center" vertical="center"/>
    </xf>
    <xf numFmtId="0" fontId="12" fillId="0" borderId="0" xfId="0" applyFont="1" applyAlignment="1">
      <alignment vertical="top" wrapText="1"/>
    </xf>
    <xf numFmtId="0" fontId="13" fillId="4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/>
    </xf>
    <xf numFmtId="0" fontId="14" fillId="10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0" fillId="16" borderId="0" xfId="0" applyFill="1"/>
    <xf numFmtId="0" fontId="1" fillId="17" borderId="0" xfId="0" applyFont="1" applyFill="1" applyAlignment="1">
      <alignment vertical="center"/>
    </xf>
    <xf numFmtId="0" fontId="16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11" fillId="17" borderId="0" xfId="0" applyFont="1" applyFill="1"/>
    <xf numFmtId="0" fontId="0" fillId="17" borderId="0" xfId="0" applyFill="1"/>
    <xf numFmtId="0" fontId="20" fillId="0" borderId="0" xfId="0" applyFont="1"/>
    <xf numFmtId="0" fontId="13" fillId="11" borderId="1" xfId="0" applyFont="1" applyFill="1" applyBorder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2" fillId="12" borderId="1" xfId="0" applyFont="1" applyFill="1" applyBorder="1" applyAlignment="1">
      <alignment horizontal="left"/>
    </xf>
    <xf numFmtId="0" fontId="23" fillId="0" borderId="1" xfId="0" applyFont="1" applyBorder="1"/>
    <xf numFmtId="0" fontId="12" fillId="0" borderId="1" xfId="0" applyFont="1" applyBorder="1"/>
    <xf numFmtId="0" fontId="13" fillId="3" borderId="1" xfId="0" applyFont="1" applyFill="1" applyBorder="1" applyAlignment="1">
      <alignment horizontal="center"/>
    </xf>
    <xf numFmtId="0" fontId="17" fillId="0" borderId="0" xfId="0" applyFont="1"/>
    <xf numFmtId="0" fontId="13" fillId="4" borderId="1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/>
    </xf>
    <xf numFmtId="0" fontId="13" fillId="6" borderId="1" xfId="0" applyFont="1" applyFill="1" applyBorder="1" applyAlignment="1">
      <alignment horizontal="center"/>
    </xf>
    <xf numFmtId="0" fontId="13" fillId="7" borderId="1" xfId="0" applyFont="1" applyFill="1" applyBorder="1" applyAlignment="1">
      <alignment horizontal="center"/>
    </xf>
    <xf numFmtId="0" fontId="13" fillId="8" borderId="1" xfId="0" applyFont="1" applyFill="1" applyBorder="1" applyAlignment="1">
      <alignment horizontal="center"/>
    </xf>
    <xf numFmtId="0" fontId="13" fillId="9" borderId="1" xfId="0" applyFont="1" applyFill="1" applyBorder="1" applyAlignment="1">
      <alignment horizontal="center"/>
    </xf>
    <xf numFmtId="0" fontId="14" fillId="10" borderId="1" xfId="0" applyFont="1" applyFill="1" applyBorder="1" applyAlignment="1">
      <alignment horizontal="center"/>
    </xf>
    <xf numFmtId="0" fontId="11" fillId="13" borderId="1" xfId="0" applyFont="1" applyFill="1" applyBorder="1"/>
    <xf numFmtId="0" fontId="24" fillId="0" borderId="0" xfId="0" applyFont="1"/>
    <xf numFmtId="0" fontId="13" fillId="11" borderId="1" xfId="0" applyFont="1" applyFill="1" applyBorder="1"/>
    <xf numFmtId="0" fontId="11" fillId="10" borderId="1" xfId="0" applyFont="1" applyFill="1" applyBorder="1"/>
    <xf numFmtId="165" fontId="27" fillId="14" borderId="0" xfId="0" applyNumberFormat="1" applyFont="1" applyFill="1" applyAlignment="1">
      <alignment horizontal="center" vertical="center"/>
    </xf>
    <xf numFmtId="0" fontId="28" fillId="14" borderId="0" xfId="0" applyFont="1" applyFill="1" applyAlignment="1">
      <alignment horizontal="center" vertical="center"/>
    </xf>
    <xf numFmtId="0" fontId="29" fillId="11" borderId="1" xfId="0" applyFont="1" applyFill="1" applyBorder="1" applyAlignment="1">
      <alignment horizontal="left" vertical="center"/>
    </xf>
    <xf numFmtId="166" fontId="29" fillId="11" borderId="1" xfId="0" applyNumberFormat="1" applyFont="1" applyFill="1" applyBorder="1" applyAlignment="1">
      <alignment horizontal="center" vertical="center"/>
    </xf>
    <xf numFmtId="166" fontId="30" fillId="15" borderId="1" xfId="0" applyNumberFormat="1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2" fillId="12" borderId="1" xfId="0" applyFont="1" applyFill="1" applyBorder="1" applyAlignment="1">
      <alignment horizontal="center" vertical="center" wrapText="1"/>
    </xf>
    <xf numFmtId="0" fontId="22" fillId="12" borderId="1" xfId="0" applyFont="1" applyFill="1" applyBorder="1" applyAlignment="1">
      <alignment horizontal="center"/>
    </xf>
    <xf numFmtId="166" fontId="12" fillId="0" borderId="1" xfId="0" applyNumberFormat="1" applyFont="1" applyBorder="1" applyAlignment="1">
      <alignment horizontal="center"/>
    </xf>
    <xf numFmtId="166" fontId="13" fillId="14" borderId="1" xfId="0" applyNumberFormat="1" applyFont="1" applyFill="1" applyBorder="1" applyAlignment="1">
      <alignment horizontal="center"/>
    </xf>
    <xf numFmtId="0" fontId="13" fillId="3" borderId="1" xfId="0" applyFont="1" applyFill="1" applyBorder="1"/>
    <xf numFmtId="166" fontId="13" fillId="3" borderId="1" xfId="0" applyNumberFormat="1" applyFont="1" applyFill="1" applyBorder="1" applyAlignment="1">
      <alignment horizontal="center"/>
    </xf>
    <xf numFmtId="166" fontId="8" fillId="4" borderId="1" xfId="0" applyNumberFormat="1" applyFont="1" applyFill="1" applyBorder="1" applyAlignment="1">
      <alignment horizontal="center" vertical="center"/>
    </xf>
    <xf numFmtId="164" fontId="12" fillId="11" borderId="1" xfId="0" applyNumberFormat="1" applyFont="1" applyFill="1" applyBorder="1" applyAlignment="1">
      <alignment horizontal="left"/>
    </xf>
    <xf numFmtId="164" fontId="12" fillId="3" borderId="1" xfId="0" applyNumberFormat="1" applyFont="1" applyFill="1" applyBorder="1" applyAlignment="1">
      <alignment horizontal="left"/>
    </xf>
    <xf numFmtId="0" fontId="12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19" fillId="0" borderId="0" xfId="0" applyFont="1" applyAlignment="1">
      <alignment horizontal="left" vertical="top" wrapText="1"/>
    </xf>
    <xf numFmtId="0" fontId="32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3" borderId="0" xfId="0" applyFont="1" applyFill="1" applyAlignment="1">
      <alignment horizontal="center" vertical="center"/>
    </xf>
    <xf numFmtId="0" fontId="7" fillId="1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6" fillId="10" borderId="2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left" vertical="top" wrapText="1"/>
    </xf>
    <xf numFmtId="0" fontId="33" fillId="0" borderId="0" xfId="0" applyFont="1" applyAlignment="1">
      <alignment horizontal="left" vertical="center" wrapText="1"/>
    </xf>
    <xf numFmtId="0" fontId="34" fillId="0" borderId="0" xfId="0" applyFont="1"/>
  </cellXfs>
  <cellStyles count="1">
    <cellStyle name="Normale" xfId="0" builtinId="0"/>
  </cellStyles>
  <dxfs count="13">
    <dxf>
      <font>
        <b/>
        <sz val="10"/>
        <color rgb="FF11150A"/>
        <name val="Wix Madefor Text"/>
        <charset val="1"/>
      </font>
      <fill>
        <patternFill>
          <bgColor rgb="FFF6F9CF"/>
        </patternFill>
      </fill>
    </dxf>
    <dxf>
      <font>
        <b/>
        <sz val="8"/>
        <color rgb="FF585B54"/>
        <name val="Wix Madefor Text"/>
        <charset val="1"/>
      </font>
      <fill>
        <patternFill>
          <bgColor rgb="FFE7E8E7"/>
        </patternFill>
      </fill>
    </dxf>
    <dxf>
      <font>
        <b/>
        <sz val="8"/>
        <color rgb="FF11150A"/>
        <name val="Wix Madefor Text"/>
        <charset val="1"/>
      </font>
      <fill>
        <patternFill>
          <bgColor rgb="FFCBE5C6"/>
        </patternFill>
      </fill>
    </dxf>
    <dxf>
      <font>
        <b/>
        <sz val="8"/>
        <color rgb="FF11150A"/>
        <name val="Wix Madefor Text"/>
        <charset val="1"/>
      </font>
      <fill>
        <patternFill>
          <bgColor rgb="FFDCCDEE"/>
        </patternFill>
      </fill>
    </dxf>
    <dxf>
      <font>
        <b/>
        <sz val="8"/>
        <color rgb="FF11150A"/>
        <name val="Wix Madefor Text"/>
        <charset val="1"/>
      </font>
      <fill>
        <patternFill>
          <bgColor rgb="FFF2C7BD"/>
        </patternFill>
      </fill>
    </dxf>
    <dxf>
      <font>
        <b/>
        <sz val="8"/>
        <color rgb="FF11150A"/>
        <name val="Wix Madefor Text"/>
        <charset val="1"/>
      </font>
      <fill>
        <patternFill>
          <bgColor rgb="FFE2F0F7"/>
        </patternFill>
      </fill>
    </dxf>
    <dxf>
      <font>
        <b/>
        <sz val="8"/>
        <color rgb="FF11150A"/>
        <name val="Wix Madefor Text"/>
        <charset val="1"/>
      </font>
      <fill>
        <patternFill>
          <bgColor rgb="FFBFDDEB"/>
        </patternFill>
      </fill>
    </dxf>
    <dxf>
      <font>
        <b/>
        <sz val="8"/>
        <color rgb="FF11150A"/>
        <name val="Wix Madefor Text"/>
        <charset val="1"/>
      </font>
      <fill>
        <patternFill>
          <bgColor rgb="FFF6F9CF"/>
        </patternFill>
      </fill>
    </dxf>
    <dxf>
      <font>
        <b/>
        <sz val="8"/>
        <color rgb="FF11150A"/>
        <name val="Wix Madefor Text"/>
        <charset val="1"/>
      </font>
      <fill>
        <patternFill>
          <bgColor rgb="FFDFEB57"/>
        </patternFill>
      </fill>
    </dxf>
    <dxf>
      <fill>
        <patternFill>
          <bgColor rgb="FFE7E8E7"/>
        </patternFill>
      </fill>
    </dxf>
    <dxf>
      <fill>
        <patternFill>
          <bgColor rgb="FFB8B9B6"/>
        </patternFill>
      </fill>
    </dxf>
    <dxf>
      <font>
        <b/>
        <sz val="9"/>
        <color rgb="FFC0392B"/>
        <name val="Wix Madefor Text"/>
        <charset val="1"/>
      </font>
    </dxf>
    <dxf>
      <font>
        <b/>
        <sz val="9"/>
        <color rgb="FFC0392B"/>
        <name val="Wix Madefor Text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DFEB57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8B9B6"/>
      <rgbColor rgb="FF888A85"/>
      <rgbColor rgb="FF9999FF"/>
      <rgbColor rgb="FF993366"/>
      <rgbColor rgb="FFFFF9DB"/>
      <rgbColor rgb="FFE2F0F7"/>
      <rgbColor rgb="FF660066"/>
      <rgbColor rgb="FFFF8080"/>
      <rgbColor rgb="FF0066CC"/>
      <rgbColor rgb="FFDCCD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4F4F3"/>
      <rgbColor rgb="FFCBE5C6"/>
      <rgbColor rgb="FFF6F9CF"/>
      <rgbColor rgb="FFBFDDEB"/>
      <rgbColor rgb="FFE7E8E7"/>
      <rgbColor rgb="FFCC99FF"/>
      <rgbColor rgb="FFF2C7BD"/>
      <rgbColor rgb="FF3366FF"/>
      <rgbColor rgb="FF33CCCC"/>
      <rgbColor rgb="FF99CC00"/>
      <rgbColor rgb="FFFFCC00"/>
      <rgbColor rgb="FFFF9900"/>
      <rgbColor rgb="FFFF6600"/>
      <rgbColor rgb="FF585B54"/>
      <rgbColor rgb="FF969696"/>
      <rgbColor rgb="FF003366"/>
      <rgbColor rgb="FF339966"/>
      <rgbColor rgb="FF11150A"/>
      <rgbColor rgb="FF333300"/>
      <rgbColor rgb="FFC0392B"/>
      <rgbColor rgb="FF993366"/>
      <rgbColor rgb="FF333399"/>
      <rgbColor rgb="FF1F1F1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88A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15548</xdr:colOff>
      <xdr:row>0</xdr:row>
      <xdr:rowOff>230972</xdr:rowOff>
    </xdr:from>
    <xdr:to>
      <xdr:col>5</xdr:col>
      <xdr:colOff>733762</xdr:colOff>
      <xdr:row>1</xdr:row>
      <xdr:rowOff>51627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499779-E6FD-CBAC-BFC3-4355273F9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60" y="230972"/>
          <a:ext cx="718214" cy="202688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38</xdr:row>
      <xdr:rowOff>186268</xdr:rowOff>
    </xdr:from>
    <xdr:to>
      <xdr:col>5</xdr:col>
      <xdr:colOff>718214</xdr:colOff>
      <xdr:row>39</xdr:row>
      <xdr:rowOff>116989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955C5F14-6E8D-5CE3-D598-BF820F3ED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16533" y="8915401"/>
          <a:ext cx="718214" cy="2016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493440</xdr:colOff>
      <xdr:row>0</xdr:row>
      <xdr:rowOff>210318</xdr:rowOff>
    </xdr:from>
    <xdr:to>
      <xdr:col>9</xdr:col>
      <xdr:colOff>548342</xdr:colOff>
      <xdr:row>1</xdr:row>
      <xdr:rowOff>104584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5D39FFFA-BCCA-3C43-B6F3-111F0869C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45351" y="210318"/>
          <a:ext cx="718214" cy="2016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304800</xdr:colOff>
      <xdr:row>0</xdr:row>
      <xdr:rowOff>228600</xdr:rowOff>
    </xdr:from>
    <xdr:to>
      <xdr:col>10</xdr:col>
      <xdr:colOff>447281</xdr:colOff>
      <xdr:row>1</xdr:row>
      <xdr:rowOff>108522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4C58E2CC-D835-4C40-B6C2-76BC718362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7000" y="228600"/>
          <a:ext cx="718214" cy="2016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819646</xdr:colOff>
      <xdr:row>0</xdr:row>
      <xdr:rowOff>234185</xdr:rowOff>
    </xdr:from>
    <xdr:to>
      <xdr:col>7</xdr:col>
      <xdr:colOff>547080</xdr:colOff>
      <xdr:row>1</xdr:row>
      <xdr:rowOff>129599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D57E9A1D-F62C-5E42-BE7C-9DB0C183A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3972" y="234185"/>
          <a:ext cx="718214" cy="2016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jethr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FEB57"/>
  </sheetPr>
  <dimension ref="A1:F50"/>
  <sheetViews>
    <sheetView showGridLines="0" zoomScale="125" zoomScaleNormal="150" workbookViewId="0">
      <selection activeCell="B35" sqref="B35:F35"/>
    </sheetView>
  </sheetViews>
  <sheetFormatPr baseColWidth="10" defaultColWidth="8.6640625" defaultRowHeight="15" x14ac:dyDescent="0.2"/>
  <cols>
    <col min="1" max="1" width="2.83203125" customWidth="1"/>
    <col min="2" max="2" width="8" customWidth="1"/>
    <col min="3" max="3" width="92" customWidth="1"/>
    <col min="4" max="6" width="11" customWidth="1"/>
  </cols>
  <sheetData>
    <row r="1" spans="1:6" ht="30" customHeight="1" x14ac:dyDescent="0.2">
      <c r="A1" s="18"/>
      <c r="B1" s="68" t="s">
        <v>55</v>
      </c>
      <c r="C1" s="68"/>
      <c r="D1" s="68"/>
      <c r="E1" s="68"/>
      <c r="F1" s="68"/>
    </row>
    <row r="2" spans="1:6" ht="19.5" customHeight="1" x14ac:dyDescent="0.2">
      <c r="A2" s="19"/>
      <c r="B2" s="68"/>
      <c r="C2" s="68"/>
      <c r="D2" s="68"/>
      <c r="E2" s="68"/>
      <c r="F2" s="68"/>
    </row>
    <row r="3" spans="1:6" x14ac:dyDescent="0.2">
      <c r="B3" s="7"/>
      <c r="C3" s="7"/>
    </row>
    <row r="4" spans="1:6" ht="20" customHeight="1" x14ac:dyDescent="0.2">
      <c r="B4" s="71" t="s">
        <v>0</v>
      </c>
      <c r="C4" s="71"/>
    </row>
    <row r="5" spans="1:6" ht="31" customHeight="1" x14ac:dyDescent="0.2">
      <c r="B5" s="69" t="s">
        <v>118</v>
      </c>
      <c r="C5" s="69"/>
      <c r="D5" s="69"/>
      <c r="E5" s="69"/>
      <c r="F5" s="69"/>
    </row>
    <row r="6" spans="1:6" x14ac:dyDescent="0.2">
      <c r="B6" s="7"/>
      <c r="C6" s="7"/>
    </row>
    <row r="7" spans="1:6" ht="17" customHeight="1" x14ac:dyDescent="0.2">
      <c r="B7" s="72" t="s">
        <v>1</v>
      </c>
      <c r="C7" s="5" t="s">
        <v>111</v>
      </c>
    </row>
    <row r="8" spans="1:6" ht="17" customHeight="1" x14ac:dyDescent="0.2">
      <c r="B8" s="72"/>
      <c r="C8" s="66" t="s">
        <v>112</v>
      </c>
      <c r="D8" s="66"/>
      <c r="E8" s="66"/>
      <c r="F8" s="66"/>
    </row>
    <row r="9" spans="1:6" ht="17" customHeight="1" x14ac:dyDescent="0.2">
      <c r="B9" s="7"/>
      <c r="C9" s="7"/>
    </row>
    <row r="10" spans="1:6" ht="17" customHeight="1" x14ac:dyDescent="0.2">
      <c r="B10" s="72" t="s">
        <v>2</v>
      </c>
      <c r="C10" s="5" t="s">
        <v>113</v>
      </c>
    </row>
    <row r="11" spans="1:6" ht="17" customHeight="1" x14ac:dyDescent="0.2">
      <c r="B11" s="72"/>
      <c r="C11" s="70" t="s">
        <v>3</v>
      </c>
      <c r="D11" s="70"/>
      <c r="E11" s="70"/>
      <c r="F11" s="70"/>
    </row>
    <row r="12" spans="1:6" ht="17" customHeight="1" x14ac:dyDescent="0.2">
      <c r="B12" s="7"/>
      <c r="C12" s="7"/>
    </row>
    <row r="13" spans="1:6" ht="17" customHeight="1" x14ac:dyDescent="0.2">
      <c r="B13" s="72" t="s">
        <v>4</v>
      </c>
      <c r="C13" s="5" t="s">
        <v>5</v>
      </c>
    </row>
    <row r="14" spans="1:6" ht="17" customHeight="1" x14ac:dyDescent="0.2">
      <c r="B14" s="72"/>
      <c r="C14" s="70" t="s">
        <v>6</v>
      </c>
      <c r="D14" s="70"/>
      <c r="E14" s="70"/>
      <c r="F14" s="70"/>
    </row>
    <row r="15" spans="1:6" ht="17" customHeight="1" x14ac:dyDescent="0.2">
      <c r="B15" s="7"/>
      <c r="C15" s="7"/>
    </row>
    <row r="16" spans="1:6" ht="17" customHeight="1" x14ac:dyDescent="0.2">
      <c r="B16" s="72" t="s">
        <v>7</v>
      </c>
      <c r="C16" s="5" t="s">
        <v>8</v>
      </c>
    </row>
    <row r="17" spans="2:6" ht="17" customHeight="1" x14ac:dyDescent="0.2">
      <c r="B17" s="72"/>
      <c r="C17" s="70" t="s">
        <v>9</v>
      </c>
      <c r="D17" s="70"/>
      <c r="E17" s="70"/>
      <c r="F17" s="70"/>
    </row>
    <row r="18" spans="2:6" ht="17" customHeight="1" x14ac:dyDescent="0.2">
      <c r="B18" s="20"/>
      <c r="C18" s="21"/>
      <c r="D18" s="21"/>
      <c r="E18" s="21"/>
      <c r="F18" s="21"/>
    </row>
    <row r="19" spans="2:6" x14ac:dyDescent="0.2">
      <c r="B19" s="7"/>
      <c r="C19" s="7"/>
    </row>
    <row r="20" spans="2:6" ht="20" customHeight="1" x14ac:dyDescent="0.2">
      <c r="B20" s="71" t="s">
        <v>10</v>
      </c>
      <c r="C20" s="71"/>
    </row>
    <row r="21" spans="2:6" ht="6" customHeight="1" x14ac:dyDescent="0.2">
      <c r="B21" s="7"/>
      <c r="C21" s="7"/>
    </row>
    <row r="22" spans="2:6" ht="15.75" customHeight="1" x14ac:dyDescent="0.2">
      <c r="B22" s="8" t="s">
        <v>11</v>
      </c>
      <c r="C22" s="9" t="s">
        <v>103</v>
      </c>
    </row>
    <row r="23" spans="2:6" ht="15.75" customHeight="1" x14ac:dyDescent="0.2">
      <c r="B23" s="10" t="s">
        <v>12</v>
      </c>
      <c r="C23" s="9" t="s">
        <v>104</v>
      </c>
    </row>
    <row r="24" spans="2:6" ht="15.75" customHeight="1" x14ac:dyDescent="0.2">
      <c r="B24" s="11" t="s">
        <v>13</v>
      </c>
      <c r="C24" s="9" t="s">
        <v>105</v>
      </c>
    </row>
    <row r="25" spans="2:6" ht="15.75" customHeight="1" x14ac:dyDescent="0.2">
      <c r="B25" s="12" t="s">
        <v>14</v>
      </c>
      <c r="C25" s="9" t="s">
        <v>106</v>
      </c>
    </row>
    <row r="26" spans="2:6" ht="15.75" customHeight="1" x14ac:dyDescent="0.2">
      <c r="B26" s="13" t="s">
        <v>15</v>
      </c>
      <c r="C26" s="9" t="s">
        <v>16</v>
      </c>
    </row>
    <row r="27" spans="2:6" ht="15.75" customHeight="1" x14ac:dyDescent="0.2">
      <c r="B27" s="14" t="s">
        <v>17</v>
      </c>
      <c r="C27" s="9" t="s">
        <v>18</v>
      </c>
    </row>
    <row r="28" spans="2:6" ht="15.75" customHeight="1" x14ac:dyDescent="0.2">
      <c r="B28" s="15" t="s">
        <v>19</v>
      </c>
      <c r="C28" s="9" t="s">
        <v>20</v>
      </c>
    </row>
    <row r="29" spans="2:6" ht="15.75" customHeight="1" x14ac:dyDescent="0.2">
      <c r="B29" s="16" t="s">
        <v>21</v>
      </c>
      <c r="C29" s="9" t="s">
        <v>22</v>
      </c>
    </row>
    <row r="30" spans="2:6" x14ac:dyDescent="0.2">
      <c r="B30" s="7"/>
      <c r="C30" s="7"/>
    </row>
    <row r="31" spans="2:6" ht="25" customHeight="1" x14ac:dyDescent="0.2">
      <c r="B31" s="71" t="s">
        <v>23</v>
      </c>
      <c r="C31" s="71"/>
    </row>
    <row r="32" spans="2:6" ht="27" customHeight="1" x14ac:dyDescent="0.2">
      <c r="B32" s="66" t="s">
        <v>24</v>
      </c>
      <c r="C32" s="66"/>
      <c r="D32" s="66"/>
      <c r="E32" s="66"/>
      <c r="F32" s="66"/>
    </row>
    <row r="33" spans="1:6" ht="27.75" customHeight="1" x14ac:dyDescent="0.2">
      <c r="B33" s="66" t="s">
        <v>25</v>
      </c>
      <c r="C33" s="66"/>
      <c r="D33" s="66"/>
      <c r="E33" s="66"/>
      <c r="F33" s="66"/>
    </row>
    <row r="34" spans="1:6" ht="27.75" customHeight="1" x14ac:dyDescent="0.2">
      <c r="B34" s="66" t="s">
        <v>114</v>
      </c>
      <c r="C34" s="66"/>
      <c r="D34" s="66"/>
      <c r="E34" s="66"/>
      <c r="F34" s="66"/>
    </row>
    <row r="35" spans="1:6" ht="15.75" customHeight="1" x14ac:dyDescent="0.2">
      <c r="B35" s="66" t="s">
        <v>115</v>
      </c>
      <c r="C35" s="66"/>
      <c r="D35" s="66"/>
      <c r="E35" s="66"/>
      <c r="F35" s="66"/>
    </row>
    <row r="36" spans="1:6" x14ac:dyDescent="0.2">
      <c r="B36" s="17"/>
      <c r="C36" s="17"/>
    </row>
    <row r="37" spans="1:6" x14ac:dyDescent="0.2">
      <c r="B37" s="7"/>
      <c r="C37" s="7"/>
    </row>
    <row r="38" spans="1:6" x14ac:dyDescent="0.2">
      <c r="A38" s="18"/>
      <c r="B38" s="22"/>
      <c r="C38" s="22"/>
      <c r="D38" s="23"/>
      <c r="E38" s="18"/>
      <c r="F38" s="18"/>
    </row>
    <row r="39" spans="1:6" ht="21.75" customHeight="1" x14ac:dyDescent="0.2">
      <c r="A39" s="18"/>
      <c r="B39" s="64" t="s">
        <v>26</v>
      </c>
      <c r="C39" s="64"/>
      <c r="D39" s="64"/>
      <c r="E39" s="64"/>
      <c r="F39" s="64"/>
    </row>
    <row r="40" spans="1:6" ht="18" customHeight="1" x14ac:dyDescent="0.2">
      <c r="A40" s="18"/>
      <c r="B40" s="65" t="s">
        <v>108</v>
      </c>
      <c r="C40" s="65"/>
      <c r="D40" s="65"/>
      <c r="E40" s="65"/>
      <c r="F40" s="65"/>
    </row>
    <row r="41" spans="1:6" x14ac:dyDescent="0.2">
      <c r="A41" s="18"/>
      <c r="B41" s="6"/>
      <c r="C41" s="6"/>
      <c r="D41" s="1"/>
      <c r="E41" s="18"/>
      <c r="F41" s="18"/>
    </row>
    <row r="47" spans="1:6" x14ac:dyDescent="0.2">
      <c r="B47" s="80" t="s">
        <v>121</v>
      </c>
    </row>
    <row r="48" spans="1:6" ht="26" customHeight="1" x14ac:dyDescent="0.2">
      <c r="B48" s="79" t="s">
        <v>122</v>
      </c>
      <c r="C48" s="79"/>
      <c r="D48" s="79"/>
      <c r="E48" s="79"/>
      <c r="F48" s="79"/>
    </row>
    <row r="49" spans="1:6" ht="8" customHeight="1" x14ac:dyDescent="0.2">
      <c r="A49" s="7"/>
      <c r="B49" s="67"/>
      <c r="C49" s="67"/>
    </row>
    <row r="50" spans="1:6" ht="26" customHeight="1" x14ac:dyDescent="0.2">
      <c r="A50" s="7"/>
      <c r="B50" s="78" t="s">
        <v>120</v>
      </c>
      <c r="C50" s="78"/>
      <c r="D50" s="78"/>
      <c r="E50" s="78"/>
      <c r="F50" s="78"/>
    </row>
  </sheetData>
  <mergeCells count="22">
    <mergeCell ref="B1:F2"/>
    <mergeCell ref="B5:F5"/>
    <mergeCell ref="C8:F8"/>
    <mergeCell ref="C11:F11"/>
    <mergeCell ref="B31:C31"/>
    <mergeCell ref="B4:C4"/>
    <mergeCell ref="B20:C20"/>
    <mergeCell ref="C14:F14"/>
    <mergeCell ref="C17:F17"/>
    <mergeCell ref="B7:B8"/>
    <mergeCell ref="B10:B11"/>
    <mergeCell ref="B13:B14"/>
    <mergeCell ref="B16:B17"/>
    <mergeCell ref="B39:F39"/>
    <mergeCell ref="B40:F40"/>
    <mergeCell ref="B32:F32"/>
    <mergeCell ref="B50:F50"/>
    <mergeCell ref="B35:F35"/>
    <mergeCell ref="B34:F34"/>
    <mergeCell ref="B33:F33"/>
    <mergeCell ref="B49:C49"/>
    <mergeCell ref="B48:F48"/>
  </mergeCells>
  <hyperlinks>
    <hyperlink ref="B40" r:id="rId1" display="Con Jet HR richieste, approvazioni e saldi ferie sono automatici — e finiscono dritti in busta paga. Scopri come su jethr.com" xr:uid="{00000000-0004-0000-0000-000000000000}"/>
  </hyperlinks>
  <pageMargins left="0.75" right="0.75" top="1" bottom="1" header="0.511811023622047" footer="0.511811023622047"/>
  <pageSetup paperSize="9" orientation="portrait" horizontalDpi="300" verticalDpi="300"/>
  <ignoredErrors>
    <ignoredError sqref="B7 B10 B13 B16 B2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B8B9B6"/>
  </sheetPr>
  <dimension ref="A1:J25"/>
  <sheetViews>
    <sheetView showGridLines="0" zoomScale="125" zoomScaleNormal="100" workbookViewId="0">
      <selection activeCell="D8" sqref="D8"/>
    </sheetView>
  </sheetViews>
  <sheetFormatPr baseColWidth="10" defaultColWidth="8.6640625" defaultRowHeight="15" x14ac:dyDescent="0.2"/>
  <cols>
    <col min="1" max="1" width="3" style="7" customWidth="1"/>
    <col min="2" max="2" width="40" style="7" customWidth="1"/>
    <col min="3" max="3" width="16" style="7" customWidth="1"/>
    <col min="4" max="4" width="44.5" style="7" customWidth="1"/>
    <col min="5" max="5" width="7.83203125" style="7" customWidth="1"/>
    <col min="6" max="6" width="4.5" style="7" customWidth="1"/>
    <col min="7" max="16384" width="8.6640625" style="7"/>
  </cols>
  <sheetData>
    <row r="1" spans="1:10" ht="24" customHeight="1" x14ac:dyDescent="0.2">
      <c r="A1" s="6"/>
      <c r="B1" s="63" t="s">
        <v>27</v>
      </c>
      <c r="C1" s="63"/>
      <c r="D1" s="63"/>
      <c r="E1" s="63"/>
      <c r="F1" s="63"/>
      <c r="G1" s="63"/>
      <c r="H1" s="63"/>
      <c r="I1" s="63"/>
      <c r="J1" s="63"/>
    </row>
    <row r="2" spans="1:10" ht="24" customHeight="1" x14ac:dyDescent="0.2">
      <c r="A2" s="6"/>
      <c r="B2" s="63"/>
      <c r="C2" s="63"/>
      <c r="D2" s="63"/>
      <c r="E2" s="63"/>
      <c r="F2" s="63"/>
      <c r="G2" s="63"/>
      <c r="H2" s="63"/>
      <c r="I2" s="63"/>
      <c r="J2" s="63"/>
    </row>
    <row r="4" spans="1:10" ht="16" x14ac:dyDescent="0.2">
      <c r="B4" s="2" t="s">
        <v>28</v>
      </c>
    </row>
    <row r="5" spans="1:10" x14ac:dyDescent="0.2">
      <c r="B5" s="24" t="s">
        <v>30</v>
      </c>
    </row>
    <row r="6" spans="1:10" ht="25.5" customHeight="1" x14ac:dyDescent="0.2">
      <c r="B6" s="58" t="s">
        <v>31</v>
      </c>
      <c r="C6" s="25">
        <v>8</v>
      </c>
      <c r="D6" s="26" t="s">
        <v>32</v>
      </c>
    </row>
    <row r="7" spans="1:10" ht="25.5" customHeight="1" x14ac:dyDescent="0.2">
      <c r="B7" s="58" t="s">
        <v>33</v>
      </c>
      <c r="C7" s="25">
        <v>22</v>
      </c>
      <c r="D7" s="26" t="s">
        <v>107</v>
      </c>
    </row>
    <row r="8" spans="1:10" ht="25.5" customHeight="1" x14ac:dyDescent="0.2">
      <c r="B8" s="58" t="s">
        <v>34</v>
      </c>
      <c r="C8" s="25">
        <v>72</v>
      </c>
      <c r="D8" s="26" t="s">
        <v>35</v>
      </c>
    </row>
    <row r="10" spans="1:10" ht="16" x14ac:dyDescent="0.2">
      <c r="B10" s="2" t="s">
        <v>36</v>
      </c>
      <c r="F10" s="2" t="s">
        <v>29</v>
      </c>
    </row>
    <row r="11" spans="1:10" x14ac:dyDescent="0.2">
      <c r="B11" s="24" t="s">
        <v>37</v>
      </c>
      <c r="F11" s="24" t="s">
        <v>116</v>
      </c>
    </row>
    <row r="12" spans="1:10" x14ac:dyDescent="0.2">
      <c r="B12" s="27" t="s">
        <v>38</v>
      </c>
      <c r="C12" s="27" t="s">
        <v>39</v>
      </c>
      <c r="D12" s="27" t="s">
        <v>40</v>
      </c>
      <c r="F12" s="30" t="s">
        <v>11</v>
      </c>
      <c r="G12" s="31" t="s">
        <v>103</v>
      </c>
    </row>
    <row r="13" spans="1:10" x14ac:dyDescent="0.2">
      <c r="B13" s="56">
        <v>46023</v>
      </c>
      <c r="C13" s="28" t="str">
        <f t="shared" ref="C13:C25" si="0">CHOOSE(WEEKDAY(B13),"domenica","lunedì","martedì","mercoledì","giovedì","venerdì","sabato")</f>
        <v>giovedì</v>
      </c>
      <c r="D13" s="29" t="s">
        <v>41</v>
      </c>
      <c r="F13" s="32" t="s">
        <v>12</v>
      </c>
      <c r="G13" s="31" t="s">
        <v>104</v>
      </c>
    </row>
    <row r="14" spans="1:10" x14ac:dyDescent="0.2">
      <c r="B14" s="56">
        <v>46028</v>
      </c>
      <c r="C14" s="28" t="str">
        <f t="shared" si="0"/>
        <v>martedì</v>
      </c>
      <c r="D14" s="29" t="s">
        <v>43</v>
      </c>
      <c r="F14" s="33" t="s">
        <v>13</v>
      </c>
      <c r="G14" s="31" t="s">
        <v>105</v>
      </c>
    </row>
    <row r="15" spans="1:10" x14ac:dyDescent="0.2">
      <c r="B15" s="56">
        <v>46117</v>
      </c>
      <c r="C15" s="28" t="str">
        <f t="shared" si="0"/>
        <v>domenica</v>
      </c>
      <c r="D15" s="29" t="s">
        <v>45</v>
      </c>
      <c r="F15" s="34" t="s">
        <v>14</v>
      </c>
      <c r="G15" s="31" t="s">
        <v>106</v>
      </c>
    </row>
    <row r="16" spans="1:10" x14ac:dyDescent="0.2">
      <c r="B16" s="56">
        <v>46118</v>
      </c>
      <c r="C16" s="28" t="str">
        <f t="shared" si="0"/>
        <v>lunedì</v>
      </c>
      <c r="D16" s="29" t="s">
        <v>46</v>
      </c>
      <c r="F16" s="35" t="s">
        <v>15</v>
      </c>
      <c r="G16" s="31" t="s">
        <v>16</v>
      </c>
    </row>
    <row r="17" spans="2:7" x14ac:dyDescent="0.2">
      <c r="B17" s="56">
        <v>46137</v>
      </c>
      <c r="C17" s="28" t="str">
        <f t="shared" si="0"/>
        <v>sabato</v>
      </c>
      <c r="D17" s="29" t="s">
        <v>47</v>
      </c>
      <c r="F17" s="36" t="s">
        <v>17</v>
      </c>
      <c r="G17" s="31" t="s">
        <v>18</v>
      </c>
    </row>
    <row r="18" spans="2:7" x14ac:dyDescent="0.2">
      <c r="B18" s="56">
        <v>46143</v>
      </c>
      <c r="C18" s="28" t="str">
        <f t="shared" si="0"/>
        <v>venerdì</v>
      </c>
      <c r="D18" s="29" t="s">
        <v>48</v>
      </c>
      <c r="F18" s="37" t="s">
        <v>19</v>
      </c>
      <c r="G18" s="31" t="s">
        <v>20</v>
      </c>
    </row>
    <row r="19" spans="2:7" x14ac:dyDescent="0.2">
      <c r="B19" s="56">
        <v>46175</v>
      </c>
      <c r="C19" s="28" t="str">
        <f t="shared" si="0"/>
        <v>martedì</v>
      </c>
      <c r="D19" s="29" t="s">
        <v>49</v>
      </c>
      <c r="F19" s="38" t="s">
        <v>21</v>
      </c>
      <c r="G19" s="31" t="s">
        <v>22</v>
      </c>
    </row>
    <row r="20" spans="2:7" x14ac:dyDescent="0.2">
      <c r="B20" s="56">
        <v>46249</v>
      </c>
      <c r="C20" s="28" t="str">
        <f t="shared" si="0"/>
        <v>sabato</v>
      </c>
      <c r="D20" s="29" t="s">
        <v>50</v>
      </c>
      <c r="F20" s="39"/>
      <c r="G20" s="40" t="s">
        <v>44</v>
      </c>
    </row>
    <row r="21" spans="2:7" x14ac:dyDescent="0.2">
      <c r="B21" s="56">
        <v>46327</v>
      </c>
      <c r="C21" s="28" t="str">
        <f t="shared" si="0"/>
        <v>domenica</v>
      </c>
      <c r="D21" s="29" t="s">
        <v>51</v>
      </c>
      <c r="F21" s="42"/>
      <c r="G21" s="40" t="s">
        <v>42</v>
      </c>
    </row>
    <row r="22" spans="2:7" x14ac:dyDescent="0.2">
      <c r="B22" s="57">
        <v>46364</v>
      </c>
      <c r="C22" s="28" t="str">
        <f t="shared" si="0"/>
        <v>martedì</v>
      </c>
      <c r="D22" s="41" t="s">
        <v>109</v>
      </c>
    </row>
    <row r="23" spans="2:7" x14ac:dyDescent="0.2">
      <c r="B23" s="56">
        <v>46364</v>
      </c>
      <c r="C23" s="28" t="str">
        <f t="shared" si="0"/>
        <v>martedì</v>
      </c>
      <c r="D23" s="29" t="s">
        <v>52</v>
      </c>
    </row>
    <row r="24" spans="2:7" x14ac:dyDescent="0.2">
      <c r="B24" s="56">
        <v>46381</v>
      </c>
      <c r="C24" s="28" t="str">
        <f t="shared" si="0"/>
        <v>venerdì</v>
      </c>
      <c r="D24" s="29" t="s">
        <v>53</v>
      </c>
    </row>
    <row r="25" spans="2:7" x14ac:dyDescent="0.2">
      <c r="B25" s="56">
        <v>46382</v>
      </c>
      <c r="C25" s="28" t="str">
        <f t="shared" si="0"/>
        <v>sabato</v>
      </c>
      <c r="D25" s="29" t="s">
        <v>54</v>
      </c>
    </row>
  </sheetData>
  <mergeCells count="1">
    <mergeCell ref="B1:J2"/>
  </mergeCells>
  <pageMargins left="0.75" right="0.75" top="1" bottom="1" header="0.511811023622047" footer="0.511811023622047"/>
  <pageSetup paperSize="9" orientation="portrait" horizontalDpi="300" verticalDpi="300"/>
  <ignoredErrors>
    <ignoredError sqref="F18" numberStoredAsText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1150A"/>
  </sheetPr>
  <dimension ref="A1:NL81"/>
  <sheetViews>
    <sheetView showGridLines="0" zoomScale="83" zoomScaleNormal="85" workbookViewId="0">
      <pane xSplit="11" ySplit="6" topLeftCell="L7" activePane="bottomRight" state="frozen"/>
      <selection pane="topRight" activeCell="L1" sqref="L1"/>
      <selection pane="bottomLeft" activeCell="A7" sqref="A7"/>
      <selection pane="bottomRight" activeCell="P8" sqref="P8"/>
    </sheetView>
  </sheetViews>
  <sheetFormatPr baseColWidth="10" defaultColWidth="8.6640625" defaultRowHeight="15" x14ac:dyDescent="0.2"/>
  <cols>
    <col min="1" max="1" width="14" customWidth="1"/>
    <col min="2" max="2" width="20" customWidth="1"/>
    <col min="3" max="3" width="8.5" customWidth="1"/>
    <col min="4" max="4" width="10" customWidth="1"/>
    <col min="5" max="6" width="8.5" customWidth="1"/>
    <col min="7" max="7" width="10" customWidth="1"/>
    <col min="8" max="9" width="9" customWidth="1"/>
    <col min="10" max="11" width="7.5" customWidth="1"/>
    <col min="12" max="376" width="3.33203125" customWidth="1"/>
  </cols>
  <sheetData>
    <row r="1" spans="1:376" ht="25.5" customHeight="1" x14ac:dyDescent="0.2">
      <c r="A1" s="74" t="s">
        <v>55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4"/>
      <c r="M1" s="8" t="s">
        <v>11</v>
      </c>
      <c r="N1" s="59" t="s">
        <v>103</v>
      </c>
      <c r="O1" s="60"/>
      <c r="P1" s="60"/>
      <c r="Q1" s="4"/>
      <c r="R1" s="4"/>
      <c r="S1" s="4"/>
      <c r="T1" s="61"/>
      <c r="U1" s="11" t="s">
        <v>13</v>
      </c>
      <c r="V1" s="59" t="s">
        <v>105</v>
      </c>
      <c r="W1" s="4"/>
      <c r="X1" s="4"/>
      <c r="Y1" s="4"/>
      <c r="Z1" s="4"/>
      <c r="AA1" s="4"/>
      <c r="AB1" s="4"/>
      <c r="AC1" s="4"/>
      <c r="AD1" s="13" t="s">
        <v>15</v>
      </c>
      <c r="AE1" s="59" t="s">
        <v>16</v>
      </c>
      <c r="AF1" s="60"/>
      <c r="AG1" s="4"/>
      <c r="AH1" s="15" t="s">
        <v>19</v>
      </c>
      <c r="AI1" s="59" t="s">
        <v>20</v>
      </c>
      <c r="AJ1" s="61"/>
      <c r="AK1" s="4"/>
      <c r="AL1" s="4"/>
      <c r="AM1" s="4"/>
      <c r="AQ1" s="61"/>
      <c r="AR1" s="61"/>
      <c r="AS1" s="61"/>
      <c r="AT1" s="61"/>
    </row>
    <row r="2" spans="1:376" ht="25.5" customHeight="1" x14ac:dyDescent="0.2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4"/>
      <c r="M2" s="10" t="s">
        <v>12</v>
      </c>
      <c r="N2" s="59" t="s">
        <v>104</v>
      </c>
      <c r="O2" s="60"/>
      <c r="P2" s="60"/>
      <c r="Q2" s="4"/>
      <c r="R2" s="4"/>
      <c r="S2" s="4"/>
      <c r="T2" s="61"/>
      <c r="U2" s="12" t="s">
        <v>14</v>
      </c>
      <c r="V2" s="59" t="s">
        <v>106</v>
      </c>
      <c r="W2" s="4"/>
      <c r="X2" s="4"/>
      <c r="Y2" s="4"/>
      <c r="Z2" s="4"/>
      <c r="AA2" s="4"/>
      <c r="AB2" s="4"/>
      <c r="AC2" s="4"/>
      <c r="AD2" s="14" t="s">
        <v>17</v>
      </c>
      <c r="AE2" s="59" t="s">
        <v>117</v>
      </c>
      <c r="AF2" s="60"/>
      <c r="AG2" s="4"/>
      <c r="AH2" s="16" t="s">
        <v>21</v>
      </c>
      <c r="AI2" s="59" t="s">
        <v>22</v>
      </c>
      <c r="AJ2" s="61"/>
      <c r="AK2" s="4"/>
      <c r="AL2" s="4"/>
      <c r="AM2" s="4"/>
      <c r="AQ2" s="61"/>
      <c r="AR2" s="61"/>
      <c r="AS2" s="61"/>
      <c r="AT2" s="61"/>
    </row>
    <row r="3" spans="1:376" s="7" customFormat="1" ht="15.75" customHeight="1" x14ac:dyDescent="0.2">
      <c r="A3" s="76" t="s">
        <v>119</v>
      </c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376" s="7" customFormat="1" ht="18" customHeight="1" x14ac:dyDescent="0.2">
      <c r="A4" s="77" t="s">
        <v>56</v>
      </c>
      <c r="B4" s="77" t="s">
        <v>57</v>
      </c>
      <c r="C4" s="77" t="s">
        <v>58</v>
      </c>
      <c r="D4" s="77" t="s">
        <v>59</v>
      </c>
      <c r="E4" s="77" t="s">
        <v>60</v>
      </c>
      <c r="F4" s="77" t="s">
        <v>61</v>
      </c>
      <c r="G4" s="77" t="s">
        <v>62</v>
      </c>
      <c r="H4" s="77" t="s">
        <v>63</v>
      </c>
      <c r="I4" s="77" t="s">
        <v>64</v>
      </c>
      <c r="J4" s="77" t="s">
        <v>65</v>
      </c>
      <c r="K4" s="77" t="s">
        <v>66</v>
      </c>
      <c r="L4" s="75" t="s">
        <v>67</v>
      </c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3" t="s">
        <v>68</v>
      </c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5" t="s">
        <v>69</v>
      </c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3" t="s">
        <v>70</v>
      </c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5" t="s">
        <v>71</v>
      </c>
      <c r="EC4" s="75"/>
      <c r="ED4" s="75"/>
      <c r="EE4" s="75"/>
      <c r="EF4" s="75"/>
      <c r="EG4" s="75"/>
      <c r="EH4" s="75"/>
      <c r="EI4" s="75"/>
      <c r="EJ4" s="75"/>
      <c r="EK4" s="75"/>
      <c r="EL4" s="75"/>
      <c r="EM4" s="75"/>
      <c r="EN4" s="75"/>
      <c r="EO4" s="75"/>
      <c r="EP4" s="75"/>
      <c r="EQ4" s="75"/>
      <c r="ER4" s="75"/>
      <c r="ES4" s="75"/>
      <c r="ET4" s="75"/>
      <c r="EU4" s="75"/>
      <c r="EV4" s="75"/>
      <c r="EW4" s="75"/>
      <c r="EX4" s="75"/>
      <c r="EY4" s="75"/>
      <c r="EZ4" s="75"/>
      <c r="FA4" s="75"/>
      <c r="FB4" s="75"/>
      <c r="FC4" s="75"/>
      <c r="FD4" s="75"/>
      <c r="FE4" s="75"/>
      <c r="FF4" s="75"/>
      <c r="FG4" s="73" t="s">
        <v>72</v>
      </c>
      <c r="FH4" s="73"/>
      <c r="FI4" s="73"/>
      <c r="FJ4" s="73"/>
      <c r="FK4" s="73"/>
      <c r="FL4" s="73"/>
      <c r="FM4" s="73"/>
      <c r="FN4" s="73"/>
      <c r="FO4" s="73"/>
      <c r="FP4" s="73"/>
      <c r="FQ4" s="73"/>
      <c r="FR4" s="73"/>
      <c r="FS4" s="73"/>
      <c r="FT4" s="73"/>
      <c r="FU4" s="73"/>
      <c r="FV4" s="73"/>
      <c r="FW4" s="73"/>
      <c r="FX4" s="73"/>
      <c r="FY4" s="73"/>
      <c r="FZ4" s="73"/>
      <c r="GA4" s="73"/>
      <c r="GB4" s="73"/>
      <c r="GC4" s="73"/>
      <c r="GD4" s="73"/>
      <c r="GE4" s="73"/>
      <c r="GF4" s="73"/>
      <c r="GG4" s="73"/>
      <c r="GH4" s="73"/>
      <c r="GI4" s="73"/>
      <c r="GJ4" s="73"/>
      <c r="GK4" s="75" t="s">
        <v>73</v>
      </c>
      <c r="GL4" s="75"/>
      <c r="GM4" s="75"/>
      <c r="GN4" s="75"/>
      <c r="GO4" s="75"/>
      <c r="GP4" s="75"/>
      <c r="GQ4" s="75"/>
      <c r="GR4" s="75"/>
      <c r="GS4" s="75"/>
      <c r="GT4" s="75"/>
      <c r="GU4" s="75"/>
      <c r="GV4" s="75"/>
      <c r="GW4" s="75"/>
      <c r="GX4" s="75"/>
      <c r="GY4" s="75"/>
      <c r="GZ4" s="75"/>
      <c r="HA4" s="75"/>
      <c r="HB4" s="75"/>
      <c r="HC4" s="75"/>
      <c r="HD4" s="75"/>
      <c r="HE4" s="75"/>
      <c r="HF4" s="75"/>
      <c r="HG4" s="75"/>
      <c r="HH4" s="75"/>
      <c r="HI4" s="75"/>
      <c r="HJ4" s="75"/>
      <c r="HK4" s="75"/>
      <c r="HL4" s="75"/>
      <c r="HM4" s="75"/>
      <c r="HN4" s="75"/>
      <c r="HO4" s="75"/>
      <c r="HP4" s="73" t="s">
        <v>74</v>
      </c>
      <c r="HQ4" s="73"/>
      <c r="HR4" s="73"/>
      <c r="HS4" s="73"/>
      <c r="HT4" s="73"/>
      <c r="HU4" s="73"/>
      <c r="HV4" s="73"/>
      <c r="HW4" s="73"/>
      <c r="HX4" s="73"/>
      <c r="HY4" s="73"/>
      <c r="HZ4" s="73"/>
      <c r="IA4" s="73"/>
      <c r="IB4" s="73"/>
      <c r="IC4" s="73"/>
      <c r="ID4" s="73"/>
      <c r="IE4" s="73"/>
      <c r="IF4" s="73"/>
      <c r="IG4" s="73"/>
      <c r="IH4" s="73"/>
      <c r="II4" s="73"/>
      <c r="IJ4" s="73"/>
      <c r="IK4" s="73"/>
      <c r="IL4" s="73"/>
      <c r="IM4" s="73"/>
      <c r="IN4" s="73"/>
      <c r="IO4" s="73"/>
      <c r="IP4" s="73"/>
      <c r="IQ4" s="73"/>
      <c r="IR4" s="73"/>
      <c r="IS4" s="73"/>
      <c r="IT4" s="73"/>
      <c r="IU4" s="75" t="s">
        <v>75</v>
      </c>
      <c r="IV4" s="75"/>
      <c r="IW4" s="75"/>
      <c r="IX4" s="75"/>
      <c r="IY4" s="75"/>
      <c r="IZ4" s="75"/>
      <c r="JA4" s="75"/>
      <c r="JB4" s="75"/>
      <c r="JC4" s="75"/>
      <c r="JD4" s="75"/>
      <c r="JE4" s="75"/>
      <c r="JF4" s="75"/>
      <c r="JG4" s="75"/>
      <c r="JH4" s="75"/>
      <c r="JI4" s="75"/>
      <c r="JJ4" s="75"/>
      <c r="JK4" s="75"/>
      <c r="JL4" s="75"/>
      <c r="JM4" s="75"/>
      <c r="JN4" s="75"/>
      <c r="JO4" s="75"/>
      <c r="JP4" s="75"/>
      <c r="JQ4" s="75"/>
      <c r="JR4" s="75"/>
      <c r="JS4" s="75"/>
      <c r="JT4" s="75"/>
      <c r="JU4" s="75"/>
      <c r="JV4" s="75"/>
      <c r="JW4" s="75"/>
      <c r="JX4" s="75"/>
      <c r="JY4" s="73" t="s">
        <v>76</v>
      </c>
      <c r="JZ4" s="73"/>
      <c r="KA4" s="73"/>
      <c r="KB4" s="73"/>
      <c r="KC4" s="73"/>
      <c r="KD4" s="73"/>
      <c r="KE4" s="73"/>
      <c r="KF4" s="73"/>
      <c r="KG4" s="73"/>
      <c r="KH4" s="73"/>
      <c r="KI4" s="73"/>
      <c r="KJ4" s="73"/>
      <c r="KK4" s="73"/>
      <c r="KL4" s="73"/>
      <c r="KM4" s="73"/>
      <c r="KN4" s="73"/>
      <c r="KO4" s="73"/>
      <c r="KP4" s="73"/>
      <c r="KQ4" s="73"/>
      <c r="KR4" s="73"/>
      <c r="KS4" s="73"/>
      <c r="KT4" s="73"/>
      <c r="KU4" s="73"/>
      <c r="KV4" s="73"/>
      <c r="KW4" s="73"/>
      <c r="KX4" s="73"/>
      <c r="KY4" s="73"/>
      <c r="KZ4" s="73"/>
      <c r="LA4" s="73"/>
      <c r="LB4" s="73"/>
      <c r="LC4" s="73"/>
      <c r="LD4" s="75" t="s">
        <v>77</v>
      </c>
      <c r="LE4" s="75"/>
      <c r="LF4" s="75"/>
      <c r="LG4" s="75"/>
      <c r="LH4" s="75"/>
      <c r="LI4" s="75"/>
      <c r="LJ4" s="75"/>
      <c r="LK4" s="75"/>
      <c r="LL4" s="75"/>
      <c r="LM4" s="75"/>
      <c r="LN4" s="75"/>
      <c r="LO4" s="75"/>
      <c r="LP4" s="75"/>
      <c r="LQ4" s="75"/>
      <c r="LR4" s="75"/>
      <c r="LS4" s="75"/>
      <c r="LT4" s="75"/>
      <c r="LU4" s="75"/>
      <c r="LV4" s="75"/>
      <c r="LW4" s="75"/>
      <c r="LX4" s="75"/>
      <c r="LY4" s="75"/>
      <c r="LZ4" s="75"/>
      <c r="MA4" s="75"/>
      <c r="MB4" s="75"/>
      <c r="MC4" s="75"/>
      <c r="MD4" s="75"/>
      <c r="ME4" s="75"/>
      <c r="MF4" s="75"/>
      <c r="MG4" s="75"/>
      <c r="MH4" s="73" t="s">
        <v>78</v>
      </c>
      <c r="MI4" s="73"/>
      <c r="MJ4" s="73"/>
      <c r="MK4" s="73"/>
      <c r="ML4" s="73"/>
      <c r="MM4" s="73"/>
      <c r="MN4" s="73"/>
      <c r="MO4" s="73"/>
      <c r="MP4" s="73"/>
      <c r="MQ4" s="73"/>
      <c r="MR4" s="73"/>
      <c r="MS4" s="73"/>
      <c r="MT4" s="73"/>
      <c r="MU4" s="73"/>
      <c r="MV4" s="73"/>
      <c r="MW4" s="73"/>
      <c r="MX4" s="73"/>
      <c r="MY4" s="73"/>
      <c r="MZ4" s="73"/>
      <c r="NA4" s="73"/>
      <c r="NB4" s="73"/>
      <c r="NC4" s="73"/>
      <c r="ND4" s="73"/>
      <c r="NE4" s="73"/>
      <c r="NF4" s="73"/>
      <c r="NG4" s="73"/>
      <c r="NH4" s="73"/>
      <c r="NI4" s="73"/>
      <c r="NJ4" s="73"/>
      <c r="NK4" s="73"/>
      <c r="NL4" s="73"/>
    </row>
    <row r="5" spans="1:376" s="7" customFormat="1" ht="13.5" customHeight="1" x14ac:dyDescent="0.2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43">
        <v>46023</v>
      </c>
      <c r="M5" s="43">
        <v>46024</v>
      </c>
      <c r="N5" s="43">
        <v>46025</v>
      </c>
      <c r="O5" s="43">
        <v>46026</v>
      </c>
      <c r="P5" s="43">
        <v>46027</v>
      </c>
      <c r="Q5" s="43">
        <v>46028</v>
      </c>
      <c r="R5" s="43">
        <v>46029</v>
      </c>
      <c r="S5" s="43">
        <v>46030</v>
      </c>
      <c r="T5" s="43">
        <v>46031</v>
      </c>
      <c r="U5" s="43">
        <v>46032</v>
      </c>
      <c r="V5" s="43">
        <v>46033</v>
      </c>
      <c r="W5" s="43">
        <v>46034</v>
      </c>
      <c r="X5" s="43">
        <v>46035</v>
      </c>
      <c r="Y5" s="43">
        <v>46036</v>
      </c>
      <c r="Z5" s="43">
        <v>46037</v>
      </c>
      <c r="AA5" s="43">
        <v>46038</v>
      </c>
      <c r="AB5" s="43">
        <v>46039</v>
      </c>
      <c r="AC5" s="43">
        <v>46040</v>
      </c>
      <c r="AD5" s="43">
        <v>46041</v>
      </c>
      <c r="AE5" s="43">
        <v>46042</v>
      </c>
      <c r="AF5" s="43">
        <v>46043</v>
      </c>
      <c r="AG5" s="43">
        <v>46044</v>
      </c>
      <c r="AH5" s="43">
        <v>46045</v>
      </c>
      <c r="AI5" s="43">
        <v>46046</v>
      </c>
      <c r="AJ5" s="43">
        <v>46047</v>
      </c>
      <c r="AK5" s="43">
        <v>46048</v>
      </c>
      <c r="AL5" s="43">
        <v>46049</v>
      </c>
      <c r="AM5" s="43">
        <v>46050</v>
      </c>
      <c r="AN5" s="43">
        <v>46051</v>
      </c>
      <c r="AO5" s="43">
        <v>46052</v>
      </c>
      <c r="AP5" s="43">
        <v>46053</v>
      </c>
      <c r="AQ5" s="43">
        <v>46054</v>
      </c>
      <c r="AR5" s="43">
        <v>46055</v>
      </c>
      <c r="AS5" s="43">
        <v>46056</v>
      </c>
      <c r="AT5" s="43">
        <v>46057</v>
      </c>
      <c r="AU5" s="43">
        <v>46058</v>
      </c>
      <c r="AV5" s="43">
        <v>46059</v>
      </c>
      <c r="AW5" s="43">
        <v>46060</v>
      </c>
      <c r="AX5" s="43">
        <v>46061</v>
      </c>
      <c r="AY5" s="43">
        <v>46062</v>
      </c>
      <c r="AZ5" s="43">
        <v>46063</v>
      </c>
      <c r="BA5" s="43">
        <v>46064</v>
      </c>
      <c r="BB5" s="43">
        <v>46065</v>
      </c>
      <c r="BC5" s="43">
        <v>46066</v>
      </c>
      <c r="BD5" s="43">
        <v>46067</v>
      </c>
      <c r="BE5" s="43">
        <v>46068</v>
      </c>
      <c r="BF5" s="43">
        <v>46069</v>
      </c>
      <c r="BG5" s="43">
        <v>46070</v>
      </c>
      <c r="BH5" s="43">
        <v>46071</v>
      </c>
      <c r="BI5" s="43">
        <v>46072</v>
      </c>
      <c r="BJ5" s="43">
        <v>46073</v>
      </c>
      <c r="BK5" s="43">
        <v>46074</v>
      </c>
      <c r="BL5" s="43">
        <v>46075</v>
      </c>
      <c r="BM5" s="43">
        <v>46076</v>
      </c>
      <c r="BN5" s="43">
        <v>46077</v>
      </c>
      <c r="BO5" s="43">
        <v>46078</v>
      </c>
      <c r="BP5" s="43">
        <v>46079</v>
      </c>
      <c r="BQ5" s="43">
        <v>46080</v>
      </c>
      <c r="BR5" s="43">
        <v>46081</v>
      </c>
      <c r="BS5" s="43">
        <v>46082</v>
      </c>
      <c r="BT5" s="43">
        <v>46083</v>
      </c>
      <c r="BU5" s="43">
        <v>46084</v>
      </c>
      <c r="BV5" s="43">
        <v>46085</v>
      </c>
      <c r="BW5" s="43">
        <v>46086</v>
      </c>
      <c r="BX5" s="43">
        <v>46087</v>
      </c>
      <c r="BY5" s="43">
        <v>46088</v>
      </c>
      <c r="BZ5" s="43">
        <v>46089</v>
      </c>
      <c r="CA5" s="43">
        <v>46090</v>
      </c>
      <c r="CB5" s="43">
        <v>46091</v>
      </c>
      <c r="CC5" s="43">
        <v>46092</v>
      </c>
      <c r="CD5" s="43">
        <v>46093</v>
      </c>
      <c r="CE5" s="43">
        <v>46094</v>
      </c>
      <c r="CF5" s="43">
        <v>46095</v>
      </c>
      <c r="CG5" s="43">
        <v>46096</v>
      </c>
      <c r="CH5" s="43">
        <v>46097</v>
      </c>
      <c r="CI5" s="43">
        <v>46098</v>
      </c>
      <c r="CJ5" s="43">
        <v>46099</v>
      </c>
      <c r="CK5" s="43">
        <v>46100</v>
      </c>
      <c r="CL5" s="43">
        <v>46101</v>
      </c>
      <c r="CM5" s="43">
        <v>46102</v>
      </c>
      <c r="CN5" s="43">
        <v>46103</v>
      </c>
      <c r="CO5" s="43">
        <v>46104</v>
      </c>
      <c r="CP5" s="43">
        <v>46105</v>
      </c>
      <c r="CQ5" s="43">
        <v>46106</v>
      </c>
      <c r="CR5" s="43">
        <v>46107</v>
      </c>
      <c r="CS5" s="43">
        <v>46108</v>
      </c>
      <c r="CT5" s="43">
        <v>46109</v>
      </c>
      <c r="CU5" s="43">
        <v>46110</v>
      </c>
      <c r="CV5" s="43">
        <v>46111</v>
      </c>
      <c r="CW5" s="43">
        <v>46112</v>
      </c>
      <c r="CX5" s="43">
        <v>46113</v>
      </c>
      <c r="CY5" s="43">
        <v>46114</v>
      </c>
      <c r="CZ5" s="43">
        <v>46115</v>
      </c>
      <c r="DA5" s="43">
        <v>46116</v>
      </c>
      <c r="DB5" s="43">
        <v>46117</v>
      </c>
      <c r="DC5" s="43">
        <v>46118</v>
      </c>
      <c r="DD5" s="43">
        <v>46119</v>
      </c>
      <c r="DE5" s="43">
        <v>46120</v>
      </c>
      <c r="DF5" s="43">
        <v>46121</v>
      </c>
      <c r="DG5" s="43">
        <v>46122</v>
      </c>
      <c r="DH5" s="43">
        <v>46123</v>
      </c>
      <c r="DI5" s="43">
        <v>46124</v>
      </c>
      <c r="DJ5" s="43">
        <v>46125</v>
      </c>
      <c r="DK5" s="43">
        <v>46126</v>
      </c>
      <c r="DL5" s="43">
        <v>46127</v>
      </c>
      <c r="DM5" s="43">
        <v>46128</v>
      </c>
      <c r="DN5" s="43">
        <v>46129</v>
      </c>
      <c r="DO5" s="43">
        <v>46130</v>
      </c>
      <c r="DP5" s="43">
        <v>46131</v>
      </c>
      <c r="DQ5" s="43">
        <v>46132</v>
      </c>
      <c r="DR5" s="43">
        <v>46133</v>
      </c>
      <c r="DS5" s="43">
        <v>46134</v>
      </c>
      <c r="DT5" s="43">
        <v>46135</v>
      </c>
      <c r="DU5" s="43">
        <v>46136</v>
      </c>
      <c r="DV5" s="43">
        <v>46137</v>
      </c>
      <c r="DW5" s="43">
        <v>46138</v>
      </c>
      <c r="DX5" s="43">
        <v>46139</v>
      </c>
      <c r="DY5" s="43">
        <v>46140</v>
      </c>
      <c r="DZ5" s="43">
        <v>46141</v>
      </c>
      <c r="EA5" s="43">
        <v>46142</v>
      </c>
      <c r="EB5" s="43">
        <v>46143</v>
      </c>
      <c r="EC5" s="43">
        <v>46144</v>
      </c>
      <c r="ED5" s="43">
        <v>46145</v>
      </c>
      <c r="EE5" s="43">
        <v>46146</v>
      </c>
      <c r="EF5" s="43">
        <v>46147</v>
      </c>
      <c r="EG5" s="43">
        <v>46148</v>
      </c>
      <c r="EH5" s="43">
        <v>46149</v>
      </c>
      <c r="EI5" s="43">
        <v>46150</v>
      </c>
      <c r="EJ5" s="43">
        <v>46151</v>
      </c>
      <c r="EK5" s="43">
        <v>46152</v>
      </c>
      <c r="EL5" s="43">
        <v>46153</v>
      </c>
      <c r="EM5" s="43">
        <v>46154</v>
      </c>
      <c r="EN5" s="43">
        <v>46155</v>
      </c>
      <c r="EO5" s="43">
        <v>46156</v>
      </c>
      <c r="EP5" s="43">
        <v>46157</v>
      </c>
      <c r="EQ5" s="43">
        <v>46158</v>
      </c>
      <c r="ER5" s="43">
        <v>46159</v>
      </c>
      <c r="ES5" s="43">
        <v>46160</v>
      </c>
      <c r="ET5" s="43">
        <v>46161</v>
      </c>
      <c r="EU5" s="43">
        <v>46162</v>
      </c>
      <c r="EV5" s="43">
        <v>46163</v>
      </c>
      <c r="EW5" s="43">
        <v>46164</v>
      </c>
      <c r="EX5" s="43">
        <v>46165</v>
      </c>
      <c r="EY5" s="43">
        <v>46166</v>
      </c>
      <c r="EZ5" s="43">
        <v>46167</v>
      </c>
      <c r="FA5" s="43">
        <v>46168</v>
      </c>
      <c r="FB5" s="43">
        <v>46169</v>
      </c>
      <c r="FC5" s="43">
        <v>46170</v>
      </c>
      <c r="FD5" s="43">
        <v>46171</v>
      </c>
      <c r="FE5" s="43">
        <v>46172</v>
      </c>
      <c r="FF5" s="43">
        <v>46173</v>
      </c>
      <c r="FG5" s="43">
        <v>46174</v>
      </c>
      <c r="FH5" s="43">
        <v>46175</v>
      </c>
      <c r="FI5" s="43">
        <v>46176</v>
      </c>
      <c r="FJ5" s="43">
        <v>46177</v>
      </c>
      <c r="FK5" s="43">
        <v>46178</v>
      </c>
      <c r="FL5" s="43">
        <v>46179</v>
      </c>
      <c r="FM5" s="43">
        <v>46180</v>
      </c>
      <c r="FN5" s="43">
        <v>46181</v>
      </c>
      <c r="FO5" s="43">
        <v>46182</v>
      </c>
      <c r="FP5" s="43">
        <v>46183</v>
      </c>
      <c r="FQ5" s="43">
        <v>46184</v>
      </c>
      <c r="FR5" s="43">
        <v>46185</v>
      </c>
      <c r="FS5" s="43">
        <v>46186</v>
      </c>
      <c r="FT5" s="43">
        <v>46187</v>
      </c>
      <c r="FU5" s="43">
        <v>46188</v>
      </c>
      <c r="FV5" s="43">
        <v>46189</v>
      </c>
      <c r="FW5" s="43">
        <v>46190</v>
      </c>
      <c r="FX5" s="43">
        <v>46191</v>
      </c>
      <c r="FY5" s="43">
        <v>46192</v>
      </c>
      <c r="FZ5" s="43">
        <v>46193</v>
      </c>
      <c r="GA5" s="43">
        <v>46194</v>
      </c>
      <c r="GB5" s="43">
        <v>46195</v>
      </c>
      <c r="GC5" s="43">
        <v>46196</v>
      </c>
      <c r="GD5" s="43">
        <v>46197</v>
      </c>
      <c r="GE5" s="43">
        <v>46198</v>
      </c>
      <c r="GF5" s="43">
        <v>46199</v>
      </c>
      <c r="GG5" s="43">
        <v>46200</v>
      </c>
      <c r="GH5" s="43">
        <v>46201</v>
      </c>
      <c r="GI5" s="43">
        <v>46202</v>
      </c>
      <c r="GJ5" s="43">
        <v>46203</v>
      </c>
      <c r="GK5" s="43">
        <v>46204</v>
      </c>
      <c r="GL5" s="43">
        <v>46205</v>
      </c>
      <c r="GM5" s="43">
        <v>46206</v>
      </c>
      <c r="GN5" s="43">
        <v>46207</v>
      </c>
      <c r="GO5" s="43">
        <v>46208</v>
      </c>
      <c r="GP5" s="43">
        <v>46209</v>
      </c>
      <c r="GQ5" s="43">
        <v>46210</v>
      </c>
      <c r="GR5" s="43">
        <v>46211</v>
      </c>
      <c r="GS5" s="43">
        <v>46212</v>
      </c>
      <c r="GT5" s="43">
        <v>46213</v>
      </c>
      <c r="GU5" s="43">
        <v>46214</v>
      </c>
      <c r="GV5" s="43">
        <v>46215</v>
      </c>
      <c r="GW5" s="43">
        <v>46216</v>
      </c>
      <c r="GX5" s="43">
        <v>46217</v>
      </c>
      <c r="GY5" s="43">
        <v>46218</v>
      </c>
      <c r="GZ5" s="43">
        <v>46219</v>
      </c>
      <c r="HA5" s="43">
        <v>46220</v>
      </c>
      <c r="HB5" s="43">
        <v>46221</v>
      </c>
      <c r="HC5" s="43">
        <v>46222</v>
      </c>
      <c r="HD5" s="43">
        <v>46223</v>
      </c>
      <c r="HE5" s="43">
        <v>46224</v>
      </c>
      <c r="HF5" s="43">
        <v>46225</v>
      </c>
      <c r="HG5" s="43">
        <v>46226</v>
      </c>
      <c r="HH5" s="43">
        <v>46227</v>
      </c>
      <c r="HI5" s="43">
        <v>46228</v>
      </c>
      <c r="HJ5" s="43">
        <v>46229</v>
      </c>
      <c r="HK5" s="43">
        <v>46230</v>
      </c>
      <c r="HL5" s="43">
        <v>46231</v>
      </c>
      <c r="HM5" s="43">
        <v>46232</v>
      </c>
      <c r="HN5" s="43">
        <v>46233</v>
      </c>
      <c r="HO5" s="43">
        <v>46234</v>
      </c>
      <c r="HP5" s="43">
        <v>46235</v>
      </c>
      <c r="HQ5" s="43">
        <v>46236</v>
      </c>
      <c r="HR5" s="43">
        <v>46237</v>
      </c>
      <c r="HS5" s="43">
        <v>46238</v>
      </c>
      <c r="HT5" s="43">
        <v>46239</v>
      </c>
      <c r="HU5" s="43">
        <v>46240</v>
      </c>
      <c r="HV5" s="43">
        <v>46241</v>
      </c>
      <c r="HW5" s="43">
        <v>46242</v>
      </c>
      <c r="HX5" s="43">
        <v>46243</v>
      </c>
      <c r="HY5" s="43">
        <v>46244</v>
      </c>
      <c r="HZ5" s="43">
        <v>46245</v>
      </c>
      <c r="IA5" s="43">
        <v>46246</v>
      </c>
      <c r="IB5" s="43">
        <v>46247</v>
      </c>
      <c r="IC5" s="43">
        <v>46248</v>
      </c>
      <c r="ID5" s="43">
        <v>46249</v>
      </c>
      <c r="IE5" s="43">
        <v>46250</v>
      </c>
      <c r="IF5" s="43">
        <v>46251</v>
      </c>
      <c r="IG5" s="43">
        <v>46252</v>
      </c>
      <c r="IH5" s="43">
        <v>46253</v>
      </c>
      <c r="II5" s="43">
        <v>46254</v>
      </c>
      <c r="IJ5" s="43">
        <v>46255</v>
      </c>
      <c r="IK5" s="43">
        <v>46256</v>
      </c>
      <c r="IL5" s="43">
        <v>46257</v>
      </c>
      <c r="IM5" s="43">
        <v>46258</v>
      </c>
      <c r="IN5" s="43">
        <v>46259</v>
      </c>
      <c r="IO5" s="43">
        <v>46260</v>
      </c>
      <c r="IP5" s="43">
        <v>46261</v>
      </c>
      <c r="IQ5" s="43">
        <v>46262</v>
      </c>
      <c r="IR5" s="43">
        <v>46263</v>
      </c>
      <c r="IS5" s="43">
        <v>46264</v>
      </c>
      <c r="IT5" s="43">
        <v>46265</v>
      </c>
      <c r="IU5" s="43">
        <v>46266</v>
      </c>
      <c r="IV5" s="43">
        <v>46267</v>
      </c>
      <c r="IW5" s="43">
        <v>46268</v>
      </c>
      <c r="IX5" s="43">
        <v>46269</v>
      </c>
      <c r="IY5" s="43">
        <v>46270</v>
      </c>
      <c r="IZ5" s="43">
        <v>46271</v>
      </c>
      <c r="JA5" s="43">
        <v>46272</v>
      </c>
      <c r="JB5" s="43">
        <v>46273</v>
      </c>
      <c r="JC5" s="43">
        <v>46274</v>
      </c>
      <c r="JD5" s="43">
        <v>46275</v>
      </c>
      <c r="JE5" s="43">
        <v>46276</v>
      </c>
      <c r="JF5" s="43">
        <v>46277</v>
      </c>
      <c r="JG5" s="43">
        <v>46278</v>
      </c>
      <c r="JH5" s="43">
        <v>46279</v>
      </c>
      <c r="JI5" s="43">
        <v>46280</v>
      </c>
      <c r="JJ5" s="43">
        <v>46281</v>
      </c>
      <c r="JK5" s="43">
        <v>46282</v>
      </c>
      <c r="JL5" s="43">
        <v>46283</v>
      </c>
      <c r="JM5" s="43">
        <v>46284</v>
      </c>
      <c r="JN5" s="43">
        <v>46285</v>
      </c>
      <c r="JO5" s="43">
        <v>46286</v>
      </c>
      <c r="JP5" s="43">
        <v>46287</v>
      </c>
      <c r="JQ5" s="43">
        <v>46288</v>
      </c>
      <c r="JR5" s="43">
        <v>46289</v>
      </c>
      <c r="JS5" s="43">
        <v>46290</v>
      </c>
      <c r="JT5" s="43">
        <v>46291</v>
      </c>
      <c r="JU5" s="43">
        <v>46292</v>
      </c>
      <c r="JV5" s="43">
        <v>46293</v>
      </c>
      <c r="JW5" s="43">
        <v>46294</v>
      </c>
      <c r="JX5" s="43">
        <v>46295</v>
      </c>
      <c r="JY5" s="43">
        <v>46296</v>
      </c>
      <c r="JZ5" s="43">
        <v>46297</v>
      </c>
      <c r="KA5" s="43">
        <v>46298</v>
      </c>
      <c r="KB5" s="43">
        <v>46299</v>
      </c>
      <c r="KC5" s="43">
        <v>46300</v>
      </c>
      <c r="KD5" s="43">
        <v>46301</v>
      </c>
      <c r="KE5" s="43">
        <v>46302</v>
      </c>
      <c r="KF5" s="43">
        <v>46303</v>
      </c>
      <c r="KG5" s="43">
        <v>46304</v>
      </c>
      <c r="KH5" s="43">
        <v>46305</v>
      </c>
      <c r="KI5" s="43">
        <v>46306</v>
      </c>
      <c r="KJ5" s="43">
        <v>46307</v>
      </c>
      <c r="KK5" s="43">
        <v>46308</v>
      </c>
      <c r="KL5" s="43">
        <v>46309</v>
      </c>
      <c r="KM5" s="43">
        <v>46310</v>
      </c>
      <c r="KN5" s="43">
        <v>46311</v>
      </c>
      <c r="KO5" s="43">
        <v>46312</v>
      </c>
      <c r="KP5" s="43">
        <v>46313</v>
      </c>
      <c r="KQ5" s="43">
        <v>46314</v>
      </c>
      <c r="KR5" s="43">
        <v>46315</v>
      </c>
      <c r="KS5" s="43">
        <v>46316</v>
      </c>
      <c r="KT5" s="43">
        <v>46317</v>
      </c>
      <c r="KU5" s="43">
        <v>46318</v>
      </c>
      <c r="KV5" s="43">
        <v>46319</v>
      </c>
      <c r="KW5" s="43">
        <v>46320</v>
      </c>
      <c r="KX5" s="43">
        <v>46321</v>
      </c>
      <c r="KY5" s="43">
        <v>46322</v>
      </c>
      <c r="KZ5" s="43">
        <v>46323</v>
      </c>
      <c r="LA5" s="43">
        <v>46324</v>
      </c>
      <c r="LB5" s="43">
        <v>46325</v>
      </c>
      <c r="LC5" s="43">
        <v>46326</v>
      </c>
      <c r="LD5" s="43">
        <v>46327</v>
      </c>
      <c r="LE5" s="43">
        <v>46328</v>
      </c>
      <c r="LF5" s="43">
        <v>46329</v>
      </c>
      <c r="LG5" s="43">
        <v>46330</v>
      </c>
      <c r="LH5" s="43">
        <v>46331</v>
      </c>
      <c r="LI5" s="43">
        <v>46332</v>
      </c>
      <c r="LJ5" s="43">
        <v>46333</v>
      </c>
      <c r="LK5" s="43">
        <v>46334</v>
      </c>
      <c r="LL5" s="43">
        <v>46335</v>
      </c>
      <c r="LM5" s="43">
        <v>46336</v>
      </c>
      <c r="LN5" s="43">
        <v>46337</v>
      </c>
      <c r="LO5" s="43">
        <v>46338</v>
      </c>
      <c r="LP5" s="43">
        <v>46339</v>
      </c>
      <c r="LQ5" s="43">
        <v>46340</v>
      </c>
      <c r="LR5" s="43">
        <v>46341</v>
      </c>
      <c r="LS5" s="43">
        <v>46342</v>
      </c>
      <c r="LT5" s="43">
        <v>46343</v>
      </c>
      <c r="LU5" s="43">
        <v>46344</v>
      </c>
      <c r="LV5" s="43">
        <v>46345</v>
      </c>
      <c r="LW5" s="43">
        <v>46346</v>
      </c>
      <c r="LX5" s="43">
        <v>46347</v>
      </c>
      <c r="LY5" s="43">
        <v>46348</v>
      </c>
      <c r="LZ5" s="43">
        <v>46349</v>
      </c>
      <c r="MA5" s="43">
        <v>46350</v>
      </c>
      <c r="MB5" s="43">
        <v>46351</v>
      </c>
      <c r="MC5" s="43">
        <v>46352</v>
      </c>
      <c r="MD5" s="43">
        <v>46353</v>
      </c>
      <c r="ME5" s="43">
        <v>46354</v>
      </c>
      <c r="MF5" s="43">
        <v>46355</v>
      </c>
      <c r="MG5" s="43">
        <v>46356</v>
      </c>
      <c r="MH5" s="43">
        <v>46357</v>
      </c>
      <c r="MI5" s="43">
        <v>46358</v>
      </c>
      <c r="MJ5" s="43">
        <v>46359</v>
      </c>
      <c r="MK5" s="43">
        <v>46360</v>
      </c>
      <c r="ML5" s="43">
        <v>46361</v>
      </c>
      <c r="MM5" s="43">
        <v>46362</v>
      </c>
      <c r="MN5" s="43">
        <v>46363</v>
      </c>
      <c r="MO5" s="43">
        <v>46364</v>
      </c>
      <c r="MP5" s="43">
        <v>46365</v>
      </c>
      <c r="MQ5" s="43">
        <v>46366</v>
      </c>
      <c r="MR5" s="43">
        <v>46367</v>
      </c>
      <c r="MS5" s="43">
        <v>46368</v>
      </c>
      <c r="MT5" s="43">
        <v>46369</v>
      </c>
      <c r="MU5" s="43">
        <v>46370</v>
      </c>
      <c r="MV5" s="43">
        <v>46371</v>
      </c>
      <c r="MW5" s="43">
        <v>46372</v>
      </c>
      <c r="MX5" s="43">
        <v>46373</v>
      </c>
      <c r="MY5" s="43">
        <v>46374</v>
      </c>
      <c r="MZ5" s="43">
        <v>46375</v>
      </c>
      <c r="NA5" s="43">
        <v>46376</v>
      </c>
      <c r="NB5" s="43">
        <v>46377</v>
      </c>
      <c r="NC5" s="43">
        <v>46378</v>
      </c>
      <c r="ND5" s="43">
        <v>46379</v>
      </c>
      <c r="NE5" s="43">
        <v>46380</v>
      </c>
      <c r="NF5" s="43">
        <v>46381</v>
      </c>
      <c r="NG5" s="43">
        <v>46382</v>
      </c>
      <c r="NH5" s="43">
        <v>46383</v>
      </c>
      <c r="NI5" s="43">
        <v>46384</v>
      </c>
      <c r="NJ5" s="43">
        <v>46385</v>
      </c>
      <c r="NK5" s="43">
        <v>46386</v>
      </c>
      <c r="NL5" s="43">
        <v>46387</v>
      </c>
    </row>
    <row r="6" spans="1:376" s="7" customFormat="1" ht="12" customHeight="1" x14ac:dyDescent="0.2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  <c r="L6" s="44" t="s">
        <v>79</v>
      </c>
      <c r="M6" s="44" t="s">
        <v>80</v>
      </c>
      <c r="N6" s="44" t="s">
        <v>81</v>
      </c>
      <c r="O6" s="44" t="s">
        <v>82</v>
      </c>
      <c r="P6" s="44" t="s">
        <v>83</v>
      </c>
      <c r="Q6" s="44" t="s">
        <v>15</v>
      </c>
      <c r="R6" s="44" t="s">
        <v>15</v>
      </c>
      <c r="S6" s="44" t="s">
        <v>79</v>
      </c>
      <c r="T6" s="44" t="s">
        <v>80</v>
      </c>
      <c r="U6" s="44" t="s">
        <v>81</v>
      </c>
      <c r="V6" s="44" t="s">
        <v>82</v>
      </c>
      <c r="W6" s="44" t="s">
        <v>83</v>
      </c>
      <c r="X6" s="44" t="s">
        <v>15</v>
      </c>
      <c r="Y6" s="44" t="s">
        <v>15</v>
      </c>
      <c r="Z6" s="44" t="s">
        <v>79</v>
      </c>
      <c r="AA6" s="44" t="s">
        <v>80</v>
      </c>
      <c r="AB6" s="44" t="s">
        <v>81</v>
      </c>
      <c r="AC6" s="44" t="s">
        <v>82</v>
      </c>
      <c r="AD6" s="44" t="s">
        <v>83</v>
      </c>
      <c r="AE6" s="44" t="s">
        <v>15</v>
      </c>
      <c r="AF6" s="44" t="s">
        <v>15</v>
      </c>
      <c r="AG6" s="44" t="s">
        <v>79</v>
      </c>
      <c r="AH6" s="44" t="s">
        <v>80</v>
      </c>
      <c r="AI6" s="44" t="s">
        <v>81</v>
      </c>
      <c r="AJ6" s="44" t="s">
        <v>82</v>
      </c>
      <c r="AK6" s="44" t="s">
        <v>83</v>
      </c>
      <c r="AL6" s="44" t="s">
        <v>15</v>
      </c>
      <c r="AM6" s="44" t="s">
        <v>15</v>
      </c>
      <c r="AN6" s="44" t="s">
        <v>79</v>
      </c>
      <c r="AO6" s="44" t="s">
        <v>80</v>
      </c>
      <c r="AP6" s="44" t="s">
        <v>81</v>
      </c>
      <c r="AQ6" s="44" t="s">
        <v>82</v>
      </c>
      <c r="AR6" s="44" t="s">
        <v>83</v>
      </c>
      <c r="AS6" s="44" t="s">
        <v>15</v>
      </c>
      <c r="AT6" s="44" t="s">
        <v>15</v>
      </c>
      <c r="AU6" s="44" t="s">
        <v>79</v>
      </c>
      <c r="AV6" s="44" t="s">
        <v>80</v>
      </c>
      <c r="AW6" s="44" t="s">
        <v>81</v>
      </c>
      <c r="AX6" s="44" t="s">
        <v>82</v>
      </c>
      <c r="AY6" s="44" t="s">
        <v>83</v>
      </c>
      <c r="AZ6" s="44" t="s">
        <v>15</v>
      </c>
      <c r="BA6" s="44" t="s">
        <v>15</v>
      </c>
      <c r="BB6" s="44" t="s">
        <v>79</v>
      </c>
      <c r="BC6" s="44" t="s">
        <v>80</v>
      </c>
      <c r="BD6" s="44" t="s">
        <v>81</v>
      </c>
      <c r="BE6" s="44" t="s">
        <v>82</v>
      </c>
      <c r="BF6" s="44" t="s">
        <v>83</v>
      </c>
      <c r="BG6" s="44" t="s">
        <v>15</v>
      </c>
      <c r="BH6" s="44" t="s">
        <v>15</v>
      </c>
      <c r="BI6" s="44" t="s">
        <v>79</v>
      </c>
      <c r="BJ6" s="44" t="s">
        <v>80</v>
      </c>
      <c r="BK6" s="44" t="s">
        <v>81</v>
      </c>
      <c r="BL6" s="44" t="s">
        <v>82</v>
      </c>
      <c r="BM6" s="44" t="s">
        <v>83</v>
      </c>
      <c r="BN6" s="44" t="s">
        <v>15</v>
      </c>
      <c r="BO6" s="44" t="s">
        <v>15</v>
      </c>
      <c r="BP6" s="44" t="s">
        <v>79</v>
      </c>
      <c r="BQ6" s="44" t="s">
        <v>80</v>
      </c>
      <c r="BR6" s="44" t="s">
        <v>81</v>
      </c>
      <c r="BS6" s="44" t="s">
        <v>82</v>
      </c>
      <c r="BT6" s="44" t="s">
        <v>83</v>
      </c>
      <c r="BU6" s="44" t="s">
        <v>15</v>
      </c>
      <c r="BV6" s="44" t="s">
        <v>15</v>
      </c>
      <c r="BW6" s="44" t="s">
        <v>79</v>
      </c>
      <c r="BX6" s="44" t="s">
        <v>80</v>
      </c>
      <c r="BY6" s="44" t="s">
        <v>81</v>
      </c>
      <c r="BZ6" s="44" t="s">
        <v>82</v>
      </c>
      <c r="CA6" s="44" t="s">
        <v>83</v>
      </c>
      <c r="CB6" s="44" t="s">
        <v>15</v>
      </c>
      <c r="CC6" s="44" t="s">
        <v>15</v>
      </c>
      <c r="CD6" s="44" t="s">
        <v>79</v>
      </c>
      <c r="CE6" s="44" t="s">
        <v>80</v>
      </c>
      <c r="CF6" s="44" t="s">
        <v>81</v>
      </c>
      <c r="CG6" s="44" t="s">
        <v>82</v>
      </c>
      <c r="CH6" s="44" t="s">
        <v>83</v>
      </c>
      <c r="CI6" s="44" t="s">
        <v>15</v>
      </c>
      <c r="CJ6" s="44" t="s">
        <v>15</v>
      </c>
      <c r="CK6" s="44" t="s">
        <v>79</v>
      </c>
      <c r="CL6" s="44" t="s">
        <v>80</v>
      </c>
      <c r="CM6" s="44" t="s">
        <v>81</v>
      </c>
      <c r="CN6" s="44" t="s">
        <v>82</v>
      </c>
      <c r="CO6" s="44" t="s">
        <v>83</v>
      </c>
      <c r="CP6" s="44" t="s">
        <v>15</v>
      </c>
      <c r="CQ6" s="44" t="s">
        <v>15</v>
      </c>
      <c r="CR6" s="44" t="s">
        <v>79</v>
      </c>
      <c r="CS6" s="44" t="s">
        <v>80</v>
      </c>
      <c r="CT6" s="44" t="s">
        <v>81</v>
      </c>
      <c r="CU6" s="44" t="s">
        <v>82</v>
      </c>
      <c r="CV6" s="44" t="s">
        <v>83</v>
      </c>
      <c r="CW6" s="44" t="s">
        <v>15</v>
      </c>
      <c r="CX6" s="44" t="s">
        <v>15</v>
      </c>
      <c r="CY6" s="44" t="s">
        <v>79</v>
      </c>
      <c r="CZ6" s="44" t="s">
        <v>80</v>
      </c>
      <c r="DA6" s="44" t="s">
        <v>81</v>
      </c>
      <c r="DB6" s="44" t="s">
        <v>82</v>
      </c>
      <c r="DC6" s="44" t="s">
        <v>83</v>
      </c>
      <c r="DD6" s="44" t="s">
        <v>15</v>
      </c>
      <c r="DE6" s="44" t="s">
        <v>15</v>
      </c>
      <c r="DF6" s="44" t="s">
        <v>79</v>
      </c>
      <c r="DG6" s="44" t="s">
        <v>80</v>
      </c>
      <c r="DH6" s="44" t="s">
        <v>81</v>
      </c>
      <c r="DI6" s="44" t="s">
        <v>82</v>
      </c>
      <c r="DJ6" s="44" t="s">
        <v>83</v>
      </c>
      <c r="DK6" s="44" t="s">
        <v>15</v>
      </c>
      <c r="DL6" s="44" t="s">
        <v>15</v>
      </c>
      <c r="DM6" s="44" t="s">
        <v>79</v>
      </c>
      <c r="DN6" s="44" t="s">
        <v>80</v>
      </c>
      <c r="DO6" s="44" t="s">
        <v>81</v>
      </c>
      <c r="DP6" s="44" t="s">
        <v>82</v>
      </c>
      <c r="DQ6" s="44" t="s">
        <v>83</v>
      </c>
      <c r="DR6" s="44" t="s">
        <v>15</v>
      </c>
      <c r="DS6" s="44" t="s">
        <v>15</v>
      </c>
      <c r="DT6" s="44" t="s">
        <v>79</v>
      </c>
      <c r="DU6" s="44" t="s">
        <v>80</v>
      </c>
      <c r="DV6" s="44" t="s">
        <v>81</v>
      </c>
      <c r="DW6" s="44" t="s">
        <v>82</v>
      </c>
      <c r="DX6" s="44" t="s">
        <v>83</v>
      </c>
      <c r="DY6" s="44" t="s">
        <v>15</v>
      </c>
      <c r="DZ6" s="44" t="s">
        <v>15</v>
      </c>
      <c r="EA6" s="44" t="s">
        <v>79</v>
      </c>
      <c r="EB6" s="44" t="s">
        <v>80</v>
      </c>
      <c r="EC6" s="44" t="s">
        <v>81</v>
      </c>
      <c r="ED6" s="44" t="s">
        <v>82</v>
      </c>
      <c r="EE6" s="44" t="s">
        <v>83</v>
      </c>
      <c r="EF6" s="44" t="s">
        <v>15</v>
      </c>
      <c r="EG6" s="44" t="s">
        <v>15</v>
      </c>
      <c r="EH6" s="44" t="s">
        <v>79</v>
      </c>
      <c r="EI6" s="44" t="s">
        <v>80</v>
      </c>
      <c r="EJ6" s="44" t="s">
        <v>81</v>
      </c>
      <c r="EK6" s="44" t="s">
        <v>82</v>
      </c>
      <c r="EL6" s="44" t="s">
        <v>83</v>
      </c>
      <c r="EM6" s="44" t="s">
        <v>15</v>
      </c>
      <c r="EN6" s="44" t="s">
        <v>15</v>
      </c>
      <c r="EO6" s="44" t="s">
        <v>79</v>
      </c>
      <c r="EP6" s="44" t="s">
        <v>80</v>
      </c>
      <c r="EQ6" s="44" t="s">
        <v>81</v>
      </c>
      <c r="ER6" s="44" t="s">
        <v>82</v>
      </c>
      <c r="ES6" s="44" t="s">
        <v>83</v>
      </c>
      <c r="ET6" s="44" t="s">
        <v>15</v>
      </c>
      <c r="EU6" s="44" t="s">
        <v>15</v>
      </c>
      <c r="EV6" s="44" t="s">
        <v>79</v>
      </c>
      <c r="EW6" s="44" t="s">
        <v>80</v>
      </c>
      <c r="EX6" s="44" t="s">
        <v>81</v>
      </c>
      <c r="EY6" s="44" t="s">
        <v>82</v>
      </c>
      <c r="EZ6" s="44" t="s">
        <v>83</v>
      </c>
      <c r="FA6" s="44" t="s">
        <v>15</v>
      </c>
      <c r="FB6" s="44" t="s">
        <v>15</v>
      </c>
      <c r="FC6" s="44" t="s">
        <v>79</v>
      </c>
      <c r="FD6" s="44" t="s">
        <v>80</v>
      </c>
      <c r="FE6" s="44" t="s">
        <v>81</v>
      </c>
      <c r="FF6" s="44" t="s">
        <v>82</v>
      </c>
      <c r="FG6" s="44" t="s">
        <v>83</v>
      </c>
      <c r="FH6" s="44" t="s">
        <v>15</v>
      </c>
      <c r="FI6" s="44" t="s">
        <v>15</v>
      </c>
      <c r="FJ6" s="44" t="s">
        <v>79</v>
      </c>
      <c r="FK6" s="44" t="s">
        <v>80</v>
      </c>
      <c r="FL6" s="44" t="s">
        <v>81</v>
      </c>
      <c r="FM6" s="44" t="s">
        <v>82</v>
      </c>
      <c r="FN6" s="44" t="s">
        <v>83</v>
      </c>
      <c r="FO6" s="44" t="s">
        <v>15</v>
      </c>
      <c r="FP6" s="44" t="s">
        <v>15</v>
      </c>
      <c r="FQ6" s="44" t="s">
        <v>79</v>
      </c>
      <c r="FR6" s="44" t="s">
        <v>80</v>
      </c>
      <c r="FS6" s="44" t="s">
        <v>81</v>
      </c>
      <c r="FT6" s="44" t="s">
        <v>82</v>
      </c>
      <c r="FU6" s="44" t="s">
        <v>83</v>
      </c>
      <c r="FV6" s="44" t="s">
        <v>15</v>
      </c>
      <c r="FW6" s="44" t="s">
        <v>15</v>
      </c>
      <c r="FX6" s="44" t="s">
        <v>79</v>
      </c>
      <c r="FY6" s="44" t="s">
        <v>80</v>
      </c>
      <c r="FZ6" s="44" t="s">
        <v>81</v>
      </c>
      <c r="GA6" s="44" t="s">
        <v>82</v>
      </c>
      <c r="GB6" s="44" t="s">
        <v>83</v>
      </c>
      <c r="GC6" s="44" t="s">
        <v>15</v>
      </c>
      <c r="GD6" s="44" t="s">
        <v>15</v>
      </c>
      <c r="GE6" s="44" t="s">
        <v>79</v>
      </c>
      <c r="GF6" s="44" t="s">
        <v>80</v>
      </c>
      <c r="GG6" s="44" t="s">
        <v>81</v>
      </c>
      <c r="GH6" s="44" t="s">
        <v>82</v>
      </c>
      <c r="GI6" s="44" t="s">
        <v>83</v>
      </c>
      <c r="GJ6" s="44" t="s">
        <v>15</v>
      </c>
      <c r="GK6" s="44" t="s">
        <v>15</v>
      </c>
      <c r="GL6" s="44" t="s">
        <v>79</v>
      </c>
      <c r="GM6" s="44" t="s">
        <v>80</v>
      </c>
      <c r="GN6" s="44" t="s">
        <v>81</v>
      </c>
      <c r="GO6" s="44" t="s">
        <v>82</v>
      </c>
      <c r="GP6" s="44" t="s">
        <v>83</v>
      </c>
      <c r="GQ6" s="44" t="s">
        <v>15</v>
      </c>
      <c r="GR6" s="44" t="s">
        <v>15</v>
      </c>
      <c r="GS6" s="44" t="s">
        <v>79</v>
      </c>
      <c r="GT6" s="44" t="s">
        <v>80</v>
      </c>
      <c r="GU6" s="44" t="s">
        <v>81</v>
      </c>
      <c r="GV6" s="44" t="s">
        <v>82</v>
      </c>
      <c r="GW6" s="44" t="s">
        <v>83</v>
      </c>
      <c r="GX6" s="44" t="s">
        <v>15</v>
      </c>
      <c r="GY6" s="44" t="s">
        <v>15</v>
      </c>
      <c r="GZ6" s="44" t="s">
        <v>79</v>
      </c>
      <c r="HA6" s="44" t="s">
        <v>80</v>
      </c>
      <c r="HB6" s="44" t="s">
        <v>81</v>
      </c>
      <c r="HC6" s="44" t="s">
        <v>82</v>
      </c>
      <c r="HD6" s="44" t="s">
        <v>83</v>
      </c>
      <c r="HE6" s="44" t="s">
        <v>15</v>
      </c>
      <c r="HF6" s="44" t="s">
        <v>15</v>
      </c>
      <c r="HG6" s="44" t="s">
        <v>79</v>
      </c>
      <c r="HH6" s="44" t="s">
        <v>80</v>
      </c>
      <c r="HI6" s="44" t="s">
        <v>81</v>
      </c>
      <c r="HJ6" s="44" t="s">
        <v>82</v>
      </c>
      <c r="HK6" s="44" t="s">
        <v>83</v>
      </c>
      <c r="HL6" s="44" t="s">
        <v>15</v>
      </c>
      <c r="HM6" s="44" t="s">
        <v>15</v>
      </c>
      <c r="HN6" s="44" t="s">
        <v>79</v>
      </c>
      <c r="HO6" s="44" t="s">
        <v>80</v>
      </c>
      <c r="HP6" s="44" t="s">
        <v>81</v>
      </c>
      <c r="HQ6" s="44" t="s">
        <v>82</v>
      </c>
      <c r="HR6" s="44" t="s">
        <v>83</v>
      </c>
      <c r="HS6" s="44" t="s">
        <v>15</v>
      </c>
      <c r="HT6" s="44" t="s">
        <v>15</v>
      </c>
      <c r="HU6" s="44" t="s">
        <v>79</v>
      </c>
      <c r="HV6" s="44" t="s">
        <v>80</v>
      </c>
      <c r="HW6" s="44" t="s">
        <v>81</v>
      </c>
      <c r="HX6" s="44" t="s">
        <v>82</v>
      </c>
      <c r="HY6" s="44" t="s">
        <v>83</v>
      </c>
      <c r="HZ6" s="44" t="s">
        <v>15</v>
      </c>
      <c r="IA6" s="44" t="s">
        <v>15</v>
      </c>
      <c r="IB6" s="44" t="s">
        <v>79</v>
      </c>
      <c r="IC6" s="44" t="s">
        <v>80</v>
      </c>
      <c r="ID6" s="44" t="s">
        <v>81</v>
      </c>
      <c r="IE6" s="44" t="s">
        <v>82</v>
      </c>
      <c r="IF6" s="44" t="s">
        <v>83</v>
      </c>
      <c r="IG6" s="44" t="s">
        <v>15</v>
      </c>
      <c r="IH6" s="44" t="s">
        <v>15</v>
      </c>
      <c r="II6" s="44" t="s">
        <v>79</v>
      </c>
      <c r="IJ6" s="44" t="s">
        <v>80</v>
      </c>
      <c r="IK6" s="44" t="s">
        <v>81</v>
      </c>
      <c r="IL6" s="44" t="s">
        <v>82</v>
      </c>
      <c r="IM6" s="44" t="s">
        <v>83</v>
      </c>
      <c r="IN6" s="44" t="s">
        <v>15</v>
      </c>
      <c r="IO6" s="44" t="s">
        <v>15</v>
      </c>
      <c r="IP6" s="44" t="s">
        <v>79</v>
      </c>
      <c r="IQ6" s="44" t="s">
        <v>80</v>
      </c>
      <c r="IR6" s="44" t="s">
        <v>81</v>
      </c>
      <c r="IS6" s="44" t="s">
        <v>82</v>
      </c>
      <c r="IT6" s="44" t="s">
        <v>83</v>
      </c>
      <c r="IU6" s="44" t="s">
        <v>15</v>
      </c>
      <c r="IV6" s="44" t="s">
        <v>15</v>
      </c>
      <c r="IW6" s="44" t="s">
        <v>79</v>
      </c>
      <c r="IX6" s="44" t="s">
        <v>80</v>
      </c>
      <c r="IY6" s="44" t="s">
        <v>81</v>
      </c>
      <c r="IZ6" s="44" t="s">
        <v>82</v>
      </c>
      <c r="JA6" s="44" t="s">
        <v>83</v>
      </c>
      <c r="JB6" s="44" t="s">
        <v>15</v>
      </c>
      <c r="JC6" s="44" t="s">
        <v>15</v>
      </c>
      <c r="JD6" s="44" t="s">
        <v>79</v>
      </c>
      <c r="JE6" s="44" t="s">
        <v>80</v>
      </c>
      <c r="JF6" s="44" t="s">
        <v>81</v>
      </c>
      <c r="JG6" s="44" t="s">
        <v>82</v>
      </c>
      <c r="JH6" s="44" t="s">
        <v>83</v>
      </c>
      <c r="JI6" s="44" t="s">
        <v>15</v>
      </c>
      <c r="JJ6" s="44" t="s">
        <v>15</v>
      </c>
      <c r="JK6" s="44" t="s">
        <v>79</v>
      </c>
      <c r="JL6" s="44" t="s">
        <v>80</v>
      </c>
      <c r="JM6" s="44" t="s">
        <v>81</v>
      </c>
      <c r="JN6" s="44" t="s">
        <v>82</v>
      </c>
      <c r="JO6" s="44" t="s">
        <v>83</v>
      </c>
      <c r="JP6" s="44" t="s">
        <v>15</v>
      </c>
      <c r="JQ6" s="44" t="s">
        <v>15</v>
      </c>
      <c r="JR6" s="44" t="s">
        <v>79</v>
      </c>
      <c r="JS6" s="44" t="s">
        <v>80</v>
      </c>
      <c r="JT6" s="44" t="s">
        <v>81</v>
      </c>
      <c r="JU6" s="44" t="s">
        <v>82</v>
      </c>
      <c r="JV6" s="44" t="s">
        <v>83</v>
      </c>
      <c r="JW6" s="44" t="s">
        <v>15</v>
      </c>
      <c r="JX6" s="44" t="s">
        <v>15</v>
      </c>
      <c r="JY6" s="44" t="s">
        <v>79</v>
      </c>
      <c r="JZ6" s="44" t="s">
        <v>80</v>
      </c>
      <c r="KA6" s="44" t="s">
        <v>81</v>
      </c>
      <c r="KB6" s="44" t="s">
        <v>82</v>
      </c>
      <c r="KC6" s="44" t="s">
        <v>83</v>
      </c>
      <c r="KD6" s="44" t="s">
        <v>15</v>
      </c>
      <c r="KE6" s="44" t="s">
        <v>15</v>
      </c>
      <c r="KF6" s="44" t="s">
        <v>79</v>
      </c>
      <c r="KG6" s="44" t="s">
        <v>80</v>
      </c>
      <c r="KH6" s="44" t="s">
        <v>81</v>
      </c>
      <c r="KI6" s="44" t="s">
        <v>82</v>
      </c>
      <c r="KJ6" s="44" t="s">
        <v>83</v>
      </c>
      <c r="KK6" s="44" t="s">
        <v>15</v>
      </c>
      <c r="KL6" s="44" t="s">
        <v>15</v>
      </c>
      <c r="KM6" s="44" t="s">
        <v>79</v>
      </c>
      <c r="KN6" s="44" t="s">
        <v>80</v>
      </c>
      <c r="KO6" s="44" t="s">
        <v>81</v>
      </c>
      <c r="KP6" s="44" t="s">
        <v>82</v>
      </c>
      <c r="KQ6" s="44" t="s">
        <v>83</v>
      </c>
      <c r="KR6" s="44" t="s">
        <v>15</v>
      </c>
      <c r="KS6" s="44" t="s">
        <v>15</v>
      </c>
      <c r="KT6" s="44" t="s">
        <v>79</v>
      </c>
      <c r="KU6" s="44" t="s">
        <v>80</v>
      </c>
      <c r="KV6" s="44" t="s">
        <v>81</v>
      </c>
      <c r="KW6" s="44" t="s">
        <v>82</v>
      </c>
      <c r="KX6" s="44" t="s">
        <v>83</v>
      </c>
      <c r="KY6" s="44" t="s">
        <v>15</v>
      </c>
      <c r="KZ6" s="44" t="s">
        <v>15</v>
      </c>
      <c r="LA6" s="44" t="s">
        <v>79</v>
      </c>
      <c r="LB6" s="44" t="s">
        <v>80</v>
      </c>
      <c r="LC6" s="44" t="s">
        <v>81</v>
      </c>
      <c r="LD6" s="44" t="s">
        <v>82</v>
      </c>
      <c r="LE6" s="44" t="s">
        <v>83</v>
      </c>
      <c r="LF6" s="44" t="s">
        <v>15</v>
      </c>
      <c r="LG6" s="44" t="s">
        <v>15</v>
      </c>
      <c r="LH6" s="44" t="s">
        <v>79</v>
      </c>
      <c r="LI6" s="44" t="s">
        <v>80</v>
      </c>
      <c r="LJ6" s="44" t="s">
        <v>81</v>
      </c>
      <c r="LK6" s="44" t="s">
        <v>82</v>
      </c>
      <c r="LL6" s="44" t="s">
        <v>83</v>
      </c>
      <c r="LM6" s="44" t="s">
        <v>15</v>
      </c>
      <c r="LN6" s="44" t="s">
        <v>15</v>
      </c>
      <c r="LO6" s="44" t="s">
        <v>79</v>
      </c>
      <c r="LP6" s="44" t="s">
        <v>80</v>
      </c>
      <c r="LQ6" s="44" t="s">
        <v>81</v>
      </c>
      <c r="LR6" s="44" t="s">
        <v>82</v>
      </c>
      <c r="LS6" s="44" t="s">
        <v>83</v>
      </c>
      <c r="LT6" s="44" t="s">
        <v>15</v>
      </c>
      <c r="LU6" s="44" t="s">
        <v>15</v>
      </c>
      <c r="LV6" s="44" t="s">
        <v>79</v>
      </c>
      <c r="LW6" s="44" t="s">
        <v>80</v>
      </c>
      <c r="LX6" s="44" t="s">
        <v>81</v>
      </c>
      <c r="LY6" s="44" t="s">
        <v>82</v>
      </c>
      <c r="LZ6" s="44" t="s">
        <v>83</v>
      </c>
      <c r="MA6" s="44" t="s">
        <v>15</v>
      </c>
      <c r="MB6" s="44" t="s">
        <v>15</v>
      </c>
      <c r="MC6" s="44" t="s">
        <v>79</v>
      </c>
      <c r="MD6" s="44" t="s">
        <v>80</v>
      </c>
      <c r="ME6" s="44" t="s">
        <v>81</v>
      </c>
      <c r="MF6" s="44" t="s">
        <v>82</v>
      </c>
      <c r="MG6" s="44" t="s">
        <v>83</v>
      </c>
      <c r="MH6" s="44" t="s">
        <v>15</v>
      </c>
      <c r="MI6" s="44" t="s">
        <v>15</v>
      </c>
      <c r="MJ6" s="44" t="s">
        <v>79</v>
      </c>
      <c r="MK6" s="44" t="s">
        <v>80</v>
      </c>
      <c r="ML6" s="44" t="s">
        <v>81</v>
      </c>
      <c r="MM6" s="44" t="s">
        <v>82</v>
      </c>
      <c r="MN6" s="44" t="s">
        <v>83</v>
      </c>
      <c r="MO6" s="44" t="s">
        <v>15</v>
      </c>
      <c r="MP6" s="44" t="s">
        <v>15</v>
      </c>
      <c r="MQ6" s="44" t="s">
        <v>79</v>
      </c>
      <c r="MR6" s="44" t="s">
        <v>80</v>
      </c>
      <c r="MS6" s="44" t="s">
        <v>81</v>
      </c>
      <c r="MT6" s="44" t="s">
        <v>82</v>
      </c>
      <c r="MU6" s="44" t="s">
        <v>83</v>
      </c>
      <c r="MV6" s="44" t="s">
        <v>15</v>
      </c>
      <c r="MW6" s="44" t="s">
        <v>15</v>
      </c>
      <c r="MX6" s="44" t="s">
        <v>79</v>
      </c>
      <c r="MY6" s="44" t="s">
        <v>80</v>
      </c>
      <c r="MZ6" s="44" t="s">
        <v>81</v>
      </c>
      <c r="NA6" s="44" t="s">
        <v>82</v>
      </c>
      <c r="NB6" s="44" t="s">
        <v>83</v>
      </c>
      <c r="NC6" s="44" t="s">
        <v>15</v>
      </c>
      <c r="ND6" s="44" t="s">
        <v>15</v>
      </c>
      <c r="NE6" s="44" t="s">
        <v>79</v>
      </c>
      <c r="NF6" s="44" t="s">
        <v>80</v>
      </c>
      <c r="NG6" s="44" t="s">
        <v>81</v>
      </c>
      <c r="NH6" s="44" t="s">
        <v>82</v>
      </c>
      <c r="NI6" s="44" t="s">
        <v>83</v>
      </c>
      <c r="NJ6" s="44" t="s">
        <v>15</v>
      </c>
      <c r="NK6" s="44" t="s">
        <v>15</v>
      </c>
      <c r="NL6" s="44" t="s">
        <v>79</v>
      </c>
    </row>
    <row r="7" spans="1:376" s="7" customFormat="1" ht="15.75" customHeight="1" x14ac:dyDescent="0.2">
      <c r="A7" s="45" t="s">
        <v>84</v>
      </c>
      <c r="B7" s="45" t="s">
        <v>85</v>
      </c>
      <c r="C7" s="46">
        <v>3</v>
      </c>
      <c r="D7" s="46">
        <v>22</v>
      </c>
      <c r="E7" s="47">
        <f t="shared" ref="E7:E31" si="0">IF($B7="","",COUNTIF($L7:$NL7,"F")+0.5*COUNTIF($L7:$NL7,"F5"))</f>
        <v>6.5</v>
      </c>
      <c r="F7" s="47">
        <f t="shared" ref="F7:F31" si="1">IF($B7="","",N($C7)+N($D7)-N($E7))</f>
        <v>18.5</v>
      </c>
      <c r="G7" s="46">
        <v>72</v>
      </c>
      <c r="H7" s="47">
        <f>IF($B7="","",(COUNTIF($L7:$NL7,"P")+0.5*COUNTIF($L7:$NL7,"P5"))*Impostazioni!$C$6)</f>
        <v>16</v>
      </c>
      <c r="I7" s="47">
        <f t="shared" ref="I7:I31" si="2">IF($B7="","",N($G7)-N($H7))</f>
        <v>56</v>
      </c>
      <c r="J7" s="47">
        <f t="shared" ref="J7:J31" si="3">IF($B7="","",COUNTIF($L7:$NL7,"M"))</f>
        <v>0</v>
      </c>
      <c r="K7" s="47">
        <f t="shared" ref="K7:K31" si="4">IF($B7="","",COUNTIF($L7:$NL7,"CG")+COUNTIF($L7:$NL7,"104")+COUNTIF($L7:$NL7,"T"))</f>
        <v>0</v>
      </c>
      <c r="L7" s="48"/>
      <c r="M7" s="48" t="s">
        <v>14</v>
      </c>
      <c r="N7" s="48"/>
      <c r="O7" s="48"/>
      <c r="P7" s="48" t="s">
        <v>11</v>
      </c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 t="s">
        <v>13</v>
      </c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 t="s">
        <v>14</v>
      </c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 t="s">
        <v>12</v>
      </c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  <c r="ES7" s="48"/>
      <c r="ET7" s="48"/>
      <c r="EU7" s="48"/>
      <c r="EV7" s="48"/>
      <c r="EW7" s="48"/>
      <c r="EX7" s="48"/>
      <c r="EY7" s="48"/>
      <c r="EZ7" s="48"/>
      <c r="FA7" s="48"/>
      <c r="FB7" s="48"/>
      <c r="FC7" s="48"/>
      <c r="FD7" s="48"/>
      <c r="FE7" s="48"/>
      <c r="FF7" s="48"/>
      <c r="FG7" s="48"/>
      <c r="FH7" s="48"/>
      <c r="FI7" s="48"/>
      <c r="FJ7" s="48"/>
      <c r="FK7" s="48"/>
      <c r="FL7" s="48"/>
      <c r="FM7" s="48"/>
      <c r="FN7" s="48"/>
      <c r="FO7" s="48"/>
      <c r="FP7" s="48"/>
      <c r="FQ7" s="48"/>
      <c r="FR7" s="48"/>
      <c r="FS7" s="48"/>
      <c r="FT7" s="48"/>
      <c r="FU7" s="48"/>
      <c r="FV7" s="48"/>
      <c r="FW7" s="48"/>
      <c r="FX7" s="48"/>
      <c r="FY7" s="48"/>
      <c r="FZ7" s="48"/>
      <c r="GA7" s="48"/>
      <c r="GB7" s="48"/>
      <c r="GC7" s="48"/>
      <c r="GD7" s="48"/>
      <c r="GE7" s="48"/>
      <c r="GF7" s="48"/>
      <c r="GG7" s="48"/>
      <c r="GH7" s="48"/>
      <c r="GI7" s="48"/>
      <c r="GJ7" s="48"/>
      <c r="GK7" s="48"/>
      <c r="GL7" s="48"/>
      <c r="GM7" s="48"/>
      <c r="GN7" s="48"/>
      <c r="GO7" s="48"/>
      <c r="GP7" s="48"/>
      <c r="GQ7" s="48"/>
      <c r="GR7" s="48"/>
      <c r="GS7" s="48"/>
      <c r="GT7" s="48"/>
      <c r="GU7" s="48"/>
      <c r="GV7" s="48"/>
      <c r="GW7" s="48"/>
      <c r="GX7" s="48"/>
      <c r="GY7" s="48"/>
      <c r="GZ7" s="48"/>
      <c r="HA7" s="48"/>
      <c r="HB7" s="48"/>
      <c r="HC7" s="48"/>
      <c r="HD7" s="48"/>
      <c r="HE7" s="48"/>
      <c r="HF7" s="48"/>
      <c r="HG7" s="48"/>
      <c r="HH7" s="48"/>
      <c r="HI7" s="48"/>
      <c r="HJ7" s="48"/>
      <c r="HK7" s="48"/>
      <c r="HL7" s="48"/>
      <c r="HM7" s="48"/>
      <c r="HN7" s="48"/>
      <c r="HO7" s="48"/>
      <c r="HP7" s="48"/>
      <c r="HQ7" s="48"/>
      <c r="HR7" s="48"/>
      <c r="HS7" s="48"/>
      <c r="HT7" s="48"/>
      <c r="HU7" s="48"/>
      <c r="HV7" s="48"/>
      <c r="HW7" s="48"/>
      <c r="HX7" s="48"/>
      <c r="HY7" s="48" t="s">
        <v>11</v>
      </c>
      <c r="HZ7" s="48" t="s">
        <v>11</v>
      </c>
      <c r="IA7" s="48" t="s">
        <v>11</v>
      </c>
      <c r="IB7" s="48" t="s">
        <v>11</v>
      </c>
      <c r="IC7" s="48" t="s">
        <v>11</v>
      </c>
      <c r="ID7" s="48"/>
      <c r="IE7" s="48"/>
      <c r="IF7" s="48"/>
      <c r="IG7" s="48"/>
      <c r="IH7" s="48"/>
      <c r="II7" s="48"/>
      <c r="IJ7" s="48"/>
      <c r="IK7" s="48"/>
      <c r="IL7" s="48"/>
      <c r="IM7" s="48"/>
      <c r="IN7" s="48"/>
      <c r="IO7" s="48"/>
      <c r="IP7" s="48"/>
      <c r="IQ7" s="48"/>
      <c r="IR7" s="48"/>
      <c r="IS7" s="48"/>
      <c r="IT7" s="48"/>
      <c r="IU7" s="48"/>
      <c r="IV7" s="48"/>
      <c r="IW7" s="48"/>
      <c r="IX7" s="48"/>
      <c r="IY7" s="48"/>
      <c r="IZ7" s="48"/>
      <c r="JA7" s="48"/>
      <c r="JB7" s="48"/>
      <c r="JC7" s="48"/>
      <c r="JD7" s="48"/>
      <c r="JE7" s="48"/>
      <c r="JF7" s="48"/>
      <c r="JG7" s="48"/>
      <c r="JH7" s="48"/>
      <c r="JI7" s="48"/>
      <c r="JJ7" s="48"/>
      <c r="JK7" s="48"/>
      <c r="JL7" s="48"/>
      <c r="JM7" s="48"/>
      <c r="JN7" s="48"/>
      <c r="JO7" s="48"/>
      <c r="JP7" s="48"/>
      <c r="JQ7" s="48"/>
      <c r="JR7" s="48"/>
      <c r="JS7" s="48"/>
      <c r="JT7" s="48"/>
      <c r="JU7" s="48"/>
      <c r="JV7" s="48"/>
      <c r="JW7" s="48"/>
      <c r="JX7" s="48"/>
      <c r="JY7" s="48"/>
      <c r="JZ7" s="48"/>
      <c r="KA7" s="48"/>
      <c r="KB7" s="48"/>
      <c r="KC7" s="48"/>
      <c r="KD7" s="48"/>
      <c r="KE7" s="48"/>
      <c r="KF7" s="48"/>
      <c r="KG7" s="48"/>
      <c r="KH7" s="48"/>
      <c r="KI7" s="48"/>
      <c r="KJ7" s="48"/>
      <c r="KK7" s="48"/>
      <c r="KL7" s="48"/>
      <c r="KM7" s="48"/>
      <c r="KN7" s="48"/>
      <c r="KO7" s="48"/>
      <c r="KP7" s="48"/>
      <c r="KQ7" s="48"/>
      <c r="KR7" s="48"/>
      <c r="KS7" s="48"/>
      <c r="KT7" s="48"/>
      <c r="KU7" s="48"/>
      <c r="KV7" s="48"/>
      <c r="KW7" s="48"/>
      <c r="KX7" s="48"/>
      <c r="KY7" s="48"/>
      <c r="KZ7" s="48"/>
      <c r="LA7" s="48"/>
      <c r="LB7" s="48"/>
      <c r="LC7" s="48"/>
      <c r="LD7" s="48"/>
      <c r="LE7" s="48"/>
      <c r="LF7" s="48"/>
      <c r="LG7" s="48"/>
      <c r="LH7" s="48"/>
      <c r="LI7" s="48"/>
      <c r="LJ7" s="48"/>
      <c r="LK7" s="48"/>
      <c r="LL7" s="48"/>
      <c r="LM7" s="48"/>
      <c r="LN7" s="48"/>
      <c r="LO7" s="48"/>
      <c r="LP7" s="48"/>
      <c r="LQ7" s="48"/>
      <c r="LR7" s="48"/>
      <c r="LS7" s="48"/>
      <c r="LT7" s="48"/>
      <c r="LU7" s="48"/>
      <c r="LV7" s="48"/>
      <c r="LW7" s="48"/>
      <c r="LX7" s="48"/>
      <c r="LY7" s="48"/>
      <c r="LZ7" s="48"/>
      <c r="MA7" s="48"/>
      <c r="MB7" s="48"/>
      <c r="MC7" s="48"/>
      <c r="MD7" s="48"/>
      <c r="ME7" s="48"/>
      <c r="MF7" s="48"/>
      <c r="MG7" s="48"/>
      <c r="MH7" s="48"/>
      <c r="MI7" s="48"/>
      <c r="MJ7" s="48"/>
      <c r="MK7" s="48"/>
      <c r="ML7" s="48"/>
      <c r="MM7" s="48"/>
      <c r="MN7" s="48"/>
      <c r="MO7" s="48"/>
      <c r="MP7" s="48"/>
      <c r="MQ7" s="48"/>
      <c r="MR7" s="48"/>
      <c r="MS7" s="48"/>
      <c r="MT7" s="48"/>
      <c r="MU7" s="48"/>
      <c r="MV7" s="48"/>
      <c r="MW7" s="48"/>
      <c r="MX7" s="48"/>
      <c r="MY7" s="48"/>
      <c r="MZ7" s="48"/>
      <c r="NA7" s="48"/>
      <c r="NB7" s="48"/>
      <c r="NC7" s="48"/>
      <c r="ND7" s="48"/>
      <c r="NE7" s="48"/>
      <c r="NF7" s="48"/>
      <c r="NG7" s="48"/>
      <c r="NH7" s="48"/>
      <c r="NI7" s="48"/>
      <c r="NJ7" s="48"/>
      <c r="NK7" s="48"/>
      <c r="NL7" s="48"/>
    </row>
    <row r="8" spans="1:376" s="7" customFormat="1" ht="15.75" customHeight="1" x14ac:dyDescent="0.2">
      <c r="A8" s="45" t="s">
        <v>86</v>
      </c>
      <c r="B8" s="45" t="s">
        <v>87</v>
      </c>
      <c r="C8" s="46">
        <v>0</v>
      </c>
      <c r="D8" s="46">
        <v>22</v>
      </c>
      <c r="E8" s="47">
        <f t="shared" si="0"/>
        <v>4</v>
      </c>
      <c r="F8" s="47">
        <f t="shared" si="1"/>
        <v>18</v>
      </c>
      <c r="G8" s="46">
        <v>72</v>
      </c>
      <c r="H8" s="47">
        <f>IF($B8="","",(COUNTIF($L8:$NL8,"P")+0.5*COUNTIF($L8:$NL8,"P5"))*Impostazioni!$C$6)</f>
        <v>0</v>
      </c>
      <c r="I8" s="47">
        <f t="shared" si="2"/>
        <v>72</v>
      </c>
      <c r="J8" s="47">
        <f t="shared" si="3"/>
        <v>2</v>
      </c>
      <c r="K8" s="47">
        <f t="shared" si="4"/>
        <v>1</v>
      </c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 t="s">
        <v>21</v>
      </c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48"/>
      <c r="FR8" s="48"/>
      <c r="FS8" s="48"/>
      <c r="FT8" s="48"/>
      <c r="FU8" s="48"/>
      <c r="FV8" s="48"/>
      <c r="FW8" s="48"/>
      <c r="FX8" s="48"/>
      <c r="FY8" s="48"/>
      <c r="FZ8" s="48"/>
      <c r="GA8" s="48"/>
      <c r="GB8" s="48"/>
      <c r="GC8" s="48"/>
      <c r="GD8" s="48"/>
      <c r="GE8" s="48"/>
      <c r="GF8" s="48"/>
      <c r="GG8" s="48"/>
      <c r="GH8" s="48"/>
      <c r="GI8" s="48"/>
      <c r="GJ8" s="48"/>
      <c r="GK8" s="48" t="s">
        <v>15</v>
      </c>
      <c r="GL8" s="48" t="s">
        <v>15</v>
      </c>
      <c r="GM8" s="48"/>
      <c r="GN8" s="48"/>
      <c r="GO8" s="48"/>
      <c r="GP8" s="48"/>
      <c r="GQ8" s="48"/>
      <c r="GR8" s="48"/>
      <c r="GS8" s="48"/>
      <c r="GT8" s="48"/>
      <c r="GU8" s="48"/>
      <c r="GV8" s="48"/>
      <c r="GW8" s="48"/>
      <c r="GX8" s="48"/>
      <c r="GY8" s="48"/>
      <c r="GZ8" s="48"/>
      <c r="HA8" s="48"/>
      <c r="HB8" s="48"/>
      <c r="HC8" s="48"/>
      <c r="HD8" s="48"/>
      <c r="HE8" s="48"/>
      <c r="HF8" s="48"/>
      <c r="HG8" s="48"/>
      <c r="HH8" s="48"/>
      <c r="HI8" s="48"/>
      <c r="HJ8" s="48"/>
      <c r="HK8" s="48"/>
      <c r="HL8" s="48"/>
      <c r="HM8" s="48"/>
      <c r="HN8" s="48"/>
      <c r="HO8" s="48"/>
      <c r="HP8" s="48"/>
      <c r="HQ8" s="48"/>
      <c r="HR8" s="48"/>
      <c r="HS8" s="48"/>
      <c r="HT8" s="48"/>
      <c r="HU8" s="48"/>
      <c r="HV8" s="48"/>
      <c r="HW8" s="48"/>
      <c r="HX8" s="48"/>
      <c r="HY8" s="48"/>
      <c r="HZ8" s="48"/>
      <c r="IA8" s="48"/>
      <c r="IB8" s="48"/>
      <c r="IC8" s="48"/>
      <c r="ID8" s="48"/>
      <c r="IE8" s="48"/>
      <c r="IF8" s="48"/>
      <c r="IG8" s="48"/>
      <c r="IH8" s="48"/>
      <c r="II8" s="48"/>
      <c r="IJ8" s="48"/>
      <c r="IK8" s="48"/>
      <c r="IL8" s="48"/>
      <c r="IM8" s="48"/>
      <c r="IN8" s="48"/>
      <c r="IO8" s="48"/>
      <c r="IP8" s="48"/>
      <c r="IQ8" s="48"/>
      <c r="IR8" s="48"/>
      <c r="IS8" s="48"/>
      <c r="IT8" s="48"/>
      <c r="IU8" s="48"/>
      <c r="IV8" s="48"/>
      <c r="IW8" s="48"/>
      <c r="IX8" s="48"/>
      <c r="IY8" s="48"/>
      <c r="IZ8" s="48"/>
      <c r="JA8" s="48"/>
      <c r="JB8" s="48"/>
      <c r="JC8" s="48"/>
      <c r="JD8" s="48"/>
      <c r="JE8" s="48"/>
      <c r="JF8" s="48"/>
      <c r="JG8" s="48"/>
      <c r="JH8" s="48"/>
      <c r="JI8" s="48"/>
      <c r="JJ8" s="48"/>
      <c r="JK8" s="48"/>
      <c r="JL8" s="48"/>
      <c r="JM8" s="48"/>
      <c r="JN8" s="48"/>
      <c r="JO8" s="48"/>
      <c r="JP8" s="48"/>
      <c r="JQ8" s="48"/>
      <c r="JR8" s="48"/>
      <c r="JS8" s="48"/>
      <c r="JT8" s="48"/>
      <c r="JU8" s="48"/>
      <c r="JV8" s="48"/>
      <c r="JW8" s="48"/>
      <c r="JX8" s="48"/>
      <c r="JY8" s="48"/>
      <c r="JZ8" s="48"/>
      <c r="KA8" s="48"/>
      <c r="KB8" s="48"/>
      <c r="KC8" s="48"/>
      <c r="KD8" s="48"/>
      <c r="KE8" s="48"/>
      <c r="KF8" s="48"/>
      <c r="KG8" s="48"/>
      <c r="KH8" s="48"/>
      <c r="KI8" s="48"/>
      <c r="KJ8" s="48"/>
      <c r="KK8" s="48"/>
      <c r="KL8" s="48"/>
      <c r="KM8" s="48"/>
      <c r="KN8" s="48"/>
      <c r="KO8" s="48"/>
      <c r="KP8" s="48"/>
      <c r="KQ8" s="48"/>
      <c r="KR8" s="48"/>
      <c r="KS8" s="48"/>
      <c r="KT8" s="48"/>
      <c r="KU8" s="48"/>
      <c r="KV8" s="48"/>
      <c r="KW8" s="48"/>
      <c r="KX8" s="48"/>
      <c r="KY8" s="48"/>
      <c r="KZ8" s="48"/>
      <c r="LA8" s="48"/>
      <c r="LB8" s="48"/>
      <c r="LC8" s="48"/>
      <c r="LD8" s="48"/>
      <c r="LE8" s="48"/>
      <c r="LF8" s="48"/>
      <c r="LG8" s="48"/>
      <c r="LH8" s="48"/>
      <c r="LI8" s="48"/>
      <c r="LJ8" s="48"/>
      <c r="LK8" s="48"/>
      <c r="LL8" s="48"/>
      <c r="LM8" s="48"/>
      <c r="LN8" s="48"/>
      <c r="LO8" s="48"/>
      <c r="LP8" s="48"/>
      <c r="LQ8" s="48"/>
      <c r="LR8" s="48"/>
      <c r="LS8" s="48"/>
      <c r="LT8" s="48"/>
      <c r="LU8" s="48"/>
      <c r="LV8" s="48"/>
      <c r="LW8" s="48"/>
      <c r="LX8" s="48"/>
      <c r="LY8" s="48"/>
      <c r="LZ8" s="48"/>
      <c r="MA8" s="48"/>
      <c r="MB8" s="48"/>
      <c r="MC8" s="48"/>
      <c r="MD8" s="48"/>
      <c r="ME8" s="48"/>
      <c r="MF8" s="48"/>
      <c r="MG8" s="48"/>
      <c r="MH8" s="48"/>
      <c r="MI8" s="48"/>
      <c r="MJ8" s="48"/>
      <c r="MK8" s="48"/>
      <c r="ML8" s="48"/>
      <c r="MM8" s="48"/>
      <c r="MN8" s="48"/>
      <c r="MO8" s="48"/>
      <c r="MP8" s="48"/>
      <c r="MQ8" s="48"/>
      <c r="MR8" s="48"/>
      <c r="MS8" s="48"/>
      <c r="MT8" s="48"/>
      <c r="MU8" s="48"/>
      <c r="MV8" s="48"/>
      <c r="MW8" s="48"/>
      <c r="MX8" s="48"/>
      <c r="MY8" s="48"/>
      <c r="MZ8" s="48"/>
      <c r="NA8" s="48"/>
      <c r="NB8" s="48"/>
      <c r="NC8" s="48"/>
      <c r="ND8" s="48"/>
      <c r="NE8" s="48"/>
      <c r="NF8" s="48"/>
      <c r="NG8" s="48"/>
      <c r="NH8" s="48"/>
      <c r="NI8" s="48" t="s">
        <v>11</v>
      </c>
      <c r="NJ8" s="48" t="s">
        <v>11</v>
      </c>
      <c r="NK8" s="48" t="s">
        <v>11</v>
      </c>
      <c r="NL8" s="48" t="s">
        <v>11</v>
      </c>
    </row>
    <row r="9" spans="1:376" s="7" customFormat="1" ht="15.75" customHeight="1" x14ac:dyDescent="0.2">
      <c r="A9" s="45"/>
      <c r="B9" s="45"/>
      <c r="C9" s="46"/>
      <c r="D9" s="46"/>
      <c r="E9" s="47" t="str">
        <f t="shared" si="0"/>
        <v/>
      </c>
      <c r="F9" s="47" t="str">
        <f t="shared" si="1"/>
        <v/>
      </c>
      <c r="G9" s="46"/>
      <c r="H9" s="47" t="str">
        <f>IF($B9="","",(COUNTIF($L9:$NL9,"P")+0.5*COUNTIF($L9:$NL9,"P5"))*Impostazioni!$C$6)</f>
        <v/>
      </c>
      <c r="I9" s="47" t="str">
        <f t="shared" si="2"/>
        <v/>
      </c>
      <c r="J9" s="47" t="str">
        <f t="shared" si="3"/>
        <v/>
      </c>
      <c r="K9" s="47" t="str">
        <f t="shared" si="4"/>
        <v/>
      </c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  <c r="GT9" s="48"/>
      <c r="GU9" s="48"/>
      <c r="GV9" s="48"/>
      <c r="GW9" s="48"/>
      <c r="GX9" s="48"/>
      <c r="GY9" s="48"/>
      <c r="GZ9" s="48"/>
      <c r="HA9" s="48"/>
      <c r="HB9" s="48"/>
      <c r="HC9" s="48"/>
      <c r="HD9" s="48"/>
      <c r="HE9" s="48"/>
      <c r="HF9" s="48"/>
      <c r="HG9" s="48"/>
      <c r="HH9" s="48"/>
      <c r="HI9" s="48"/>
      <c r="HJ9" s="48"/>
      <c r="HK9" s="48"/>
      <c r="HL9" s="48"/>
      <c r="HM9" s="48"/>
      <c r="HN9" s="48"/>
      <c r="HO9" s="48"/>
      <c r="HP9" s="48"/>
      <c r="HQ9" s="48"/>
      <c r="HR9" s="48"/>
      <c r="HS9" s="48"/>
      <c r="HT9" s="48"/>
      <c r="HU9" s="48"/>
      <c r="HV9" s="48"/>
      <c r="HW9" s="48"/>
      <c r="HX9" s="48"/>
      <c r="HY9" s="48"/>
      <c r="HZ9" s="48"/>
      <c r="IA9" s="48"/>
      <c r="IB9" s="48"/>
      <c r="IC9" s="48"/>
      <c r="ID9" s="48"/>
      <c r="IE9" s="48"/>
      <c r="IF9" s="48"/>
      <c r="IG9" s="48"/>
      <c r="IH9" s="48"/>
      <c r="II9" s="48"/>
      <c r="IJ9" s="48"/>
      <c r="IK9" s="48"/>
      <c r="IL9" s="48"/>
      <c r="IM9" s="48"/>
      <c r="IN9" s="48"/>
      <c r="IO9" s="48"/>
      <c r="IP9" s="48"/>
      <c r="IQ9" s="48"/>
      <c r="IR9" s="48"/>
      <c r="IS9" s="48"/>
      <c r="IT9" s="48"/>
      <c r="IU9" s="48"/>
      <c r="IV9" s="48"/>
      <c r="IW9" s="48"/>
      <c r="IX9" s="48"/>
      <c r="IY9" s="48"/>
      <c r="IZ9" s="48"/>
      <c r="JA9" s="48"/>
      <c r="JB9" s="48"/>
      <c r="JC9" s="48"/>
      <c r="JD9" s="48"/>
      <c r="JE9" s="48"/>
      <c r="JF9" s="48"/>
      <c r="JG9" s="48"/>
      <c r="JH9" s="48"/>
      <c r="JI9" s="48"/>
      <c r="JJ9" s="48"/>
      <c r="JK9" s="48"/>
      <c r="JL9" s="48"/>
      <c r="JM9" s="48"/>
      <c r="JN9" s="48"/>
      <c r="JO9" s="48"/>
      <c r="JP9" s="48"/>
      <c r="JQ9" s="48"/>
      <c r="JR9" s="48"/>
      <c r="JS9" s="48"/>
      <c r="JT9" s="48"/>
      <c r="JU9" s="48"/>
      <c r="JV9" s="48"/>
      <c r="JW9" s="48"/>
      <c r="JX9" s="48"/>
      <c r="JY9" s="48"/>
      <c r="JZ9" s="48"/>
      <c r="KA9" s="48"/>
      <c r="KB9" s="48"/>
      <c r="KC9" s="48"/>
      <c r="KD9" s="48"/>
      <c r="KE9" s="48"/>
      <c r="KF9" s="48"/>
      <c r="KG9" s="48"/>
      <c r="KH9" s="48"/>
      <c r="KI9" s="48"/>
      <c r="KJ9" s="48"/>
      <c r="KK9" s="48"/>
      <c r="KL9" s="48"/>
      <c r="KM9" s="48"/>
      <c r="KN9" s="48"/>
      <c r="KO9" s="48"/>
      <c r="KP9" s="48"/>
      <c r="KQ9" s="48"/>
      <c r="KR9" s="48"/>
      <c r="KS9" s="48"/>
      <c r="KT9" s="48"/>
      <c r="KU9" s="48"/>
      <c r="KV9" s="48"/>
      <c r="KW9" s="48"/>
      <c r="KX9" s="48"/>
      <c r="KY9" s="48"/>
      <c r="KZ9" s="48"/>
      <c r="LA9" s="48"/>
      <c r="LB9" s="48"/>
      <c r="LC9" s="48"/>
      <c r="LD9" s="48"/>
      <c r="LE9" s="48"/>
      <c r="LF9" s="48"/>
      <c r="LG9" s="48"/>
      <c r="LH9" s="48"/>
      <c r="LI9" s="48"/>
      <c r="LJ9" s="48"/>
      <c r="LK9" s="48"/>
      <c r="LL9" s="48"/>
      <c r="LM9" s="48"/>
      <c r="LN9" s="48"/>
      <c r="LO9" s="48"/>
      <c r="LP9" s="48"/>
      <c r="LQ9" s="48"/>
      <c r="LR9" s="48"/>
      <c r="LS9" s="48"/>
      <c r="LT9" s="48"/>
      <c r="LU9" s="48"/>
      <c r="LV9" s="48"/>
      <c r="LW9" s="48"/>
      <c r="LX9" s="48"/>
      <c r="LY9" s="48"/>
      <c r="LZ9" s="48"/>
      <c r="MA9" s="48"/>
      <c r="MB9" s="48"/>
      <c r="MC9" s="48"/>
      <c r="MD9" s="48"/>
      <c r="ME9" s="48"/>
      <c r="MF9" s="48"/>
      <c r="MG9" s="48"/>
      <c r="MH9" s="48"/>
      <c r="MI9" s="48"/>
      <c r="MJ9" s="48"/>
      <c r="MK9" s="48"/>
      <c r="ML9" s="48"/>
      <c r="MM9" s="48"/>
      <c r="MN9" s="48"/>
      <c r="MO9" s="48"/>
      <c r="MP9" s="48"/>
      <c r="MQ9" s="48"/>
      <c r="MR9" s="48"/>
      <c r="MS9" s="48"/>
      <c r="MT9" s="48"/>
      <c r="MU9" s="48"/>
      <c r="MV9" s="48"/>
      <c r="MW9" s="48"/>
      <c r="MX9" s="48"/>
      <c r="MY9" s="48"/>
      <c r="MZ9" s="48"/>
      <c r="NA9" s="48"/>
      <c r="NB9" s="48"/>
      <c r="NC9" s="48"/>
      <c r="ND9" s="48"/>
      <c r="NE9" s="48"/>
      <c r="NF9" s="48"/>
      <c r="NG9" s="48"/>
      <c r="NH9" s="48"/>
      <c r="NI9" s="48"/>
      <c r="NJ9" s="48"/>
      <c r="NK9" s="48"/>
      <c r="NL9" s="48"/>
    </row>
    <row r="10" spans="1:376" s="7" customFormat="1" ht="15.75" customHeight="1" x14ac:dyDescent="0.2">
      <c r="A10" s="45"/>
      <c r="B10" s="45"/>
      <c r="C10" s="46"/>
      <c r="D10" s="46"/>
      <c r="E10" s="47" t="str">
        <f t="shared" si="0"/>
        <v/>
      </c>
      <c r="F10" s="47" t="str">
        <f t="shared" si="1"/>
        <v/>
      </c>
      <c r="G10" s="46"/>
      <c r="H10" s="47" t="str">
        <f>IF($B10="","",(COUNTIF($L10:$NL10,"P")+0.5*COUNTIF($L10:$NL10,"P5"))*Impostazioni!$C$6)</f>
        <v/>
      </c>
      <c r="I10" s="47" t="str">
        <f t="shared" si="2"/>
        <v/>
      </c>
      <c r="J10" s="47" t="str">
        <f t="shared" si="3"/>
        <v/>
      </c>
      <c r="K10" s="47" t="str">
        <f t="shared" si="4"/>
        <v/>
      </c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F10" s="48"/>
      <c r="DG10" s="48"/>
      <c r="DH10" s="48"/>
      <c r="DI10" s="48"/>
      <c r="DJ10" s="48"/>
      <c r="DK10" s="48"/>
      <c r="DL10" s="48"/>
      <c r="DM10" s="48"/>
      <c r="DN10" s="48"/>
      <c r="DO10" s="48"/>
      <c r="DP10" s="48"/>
      <c r="DQ10" s="48"/>
      <c r="DR10" s="48"/>
      <c r="DS10" s="48"/>
      <c r="DT10" s="48"/>
      <c r="DU10" s="48"/>
      <c r="DV10" s="48"/>
      <c r="DW10" s="48"/>
      <c r="DX10" s="48"/>
      <c r="DY10" s="48"/>
      <c r="DZ10" s="48"/>
      <c r="EA10" s="48"/>
      <c r="EB10" s="48"/>
      <c r="EC10" s="48"/>
      <c r="ED10" s="48"/>
      <c r="EE10" s="48"/>
      <c r="EF10" s="48"/>
      <c r="EG10" s="48"/>
      <c r="EH10" s="48"/>
      <c r="EI10" s="48"/>
      <c r="EJ10" s="48"/>
      <c r="EK10" s="48"/>
      <c r="EL10" s="48"/>
      <c r="EM10" s="48"/>
      <c r="EN10" s="48"/>
      <c r="EO10" s="48"/>
      <c r="EP10" s="48"/>
      <c r="EQ10" s="48"/>
      <c r="ER10" s="48"/>
      <c r="ES10" s="48"/>
      <c r="ET10" s="48"/>
      <c r="EU10" s="48"/>
      <c r="EV10" s="48"/>
      <c r="EW10" s="48"/>
      <c r="EX10" s="48"/>
      <c r="EY10" s="48"/>
      <c r="EZ10" s="48"/>
      <c r="FA10" s="48"/>
      <c r="FB10" s="48"/>
      <c r="FC10" s="48"/>
      <c r="FD10" s="48"/>
      <c r="FE10" s="48"/>
      <c r="FF10" s="48"/>
      <c r="FG10" s="48"/>
      <c r="FH10" s="48"/>
      <c r="FI10" s="48"/>
      <c r="FJ10" s="48"/>
      <c r="FK10" s="48"/>
      <c r="FL10" s="48"/>
      <c r="FM10" s="48"/>
      <c r="FN10" s="48"/>
      <c r="FO10" s="48"/>
      <c r="FP10" s="48"/>
      <c r="FQ10" s="48"/>
      <c r="FR10" s="48"/>
      <c r="FS10" s="48"/>
      <c r="FT10" s="48"/>
      <c r="FU10" s="48"/>
      <c r="FV10" s="48"/>
      <c r="FW10" s="48"/>
      <c r="FX10" s="48"/>
      <c r="FY10" s="48"/>
      <c r="FZ10" s="48"/>
      <c r="GA10" s="48"/>
      <c r="GB10" s="48"/>
      <c r="GC10" s="48"/>
      <c r="GD10" s="48"/>
      <c r="GE10" s="48"/>
      <c r="GF10" s="48"/>
      <c r="GG10" s="48"/>
      <c r="GH10" s="48"/>
      <c r="GI10" s="48"/>
      <c r="GJ10" s="48"/>
      <c r="GK10" s="48"/>
      <c r="GL10" s="48"/>
      <c r="GM10" s="48"/>
      <c r="GN10" s="48"/>
      <c r="GO10" s="48"/>
      <c r="GP10" s="48"/>
      <c r="GQ10" s="48"/>
      <c r="GR10" s="48"/>
      <c r="GS10" s="48"/>
      <c r="GT10" s="48"/>
      <c r="GU10" s="48"/>
      <c r="GV10" s="48"/>
      <c r="GW10" s="48"/>
      <c r="GX10" s="48"/>
      <c r="GY10" s="48"/>
      <c r="GZ10" s="48"/>
      <c r="HA10" s="48"/>
      <c r="HB10" s="48"/>
      <c r="HC10" s="48"/>
      <c r="HD10" s="48"/>
      <c r="HE10" s="48"/>
      <c r="HF10" s="48"/>
      <c r="HG10" s="48"/>
      <c r="HH10" s="48"/>
      <c r="HI10" s="48"/>
      <c r="HJ10" s="48"/>
      <c r="HK10" s="48"/>
      <c r="HL10" s="48"/>
      <c r="HM10" s="48"/>
      <c r="HN10" s="48"/>
      <c r="HO10" s="48"/>
      <c r="HP10" s="48"/>
      <c r="HQ10" s="48"/>
      <c r="HR10" s="48"/>
      <c r="HS10" s="48"/>
      <c r="HT10" s="48"/>
      <c r="HU10" s="48"/>
      <c r="HV10" s="48"/>
      <c r="HW10" s="48"/>
      <c r="HX10" s="48"/>
      <c r="HY10" s="48"/>
      <c r="HZ10" s="48"/>
      <c r="IA10" s="48"/>
      <c r="IB10" s="48"/>
      <c r="IC10" s="48"/>
      <c r="ID10" s="48"/>
      <c r="IE10" s="48"/>
      <c r="IF10" s="48"/>
      <c r="IG10" s="48"/>
      <c r="IH10" s="48"/>
      <c r="II10" s="48"/>
      <c r="IJ10" s="48"/>
      <c r="IK10" s="48"/>
      <c r="IL10" s="48"/>
      <c r="IM10" s="48"/>
      <c r="IN10" s="48"/>
      <c r="IO10" s="48"/>
      <c r="IP10" s="48"/>
      <c r="IQ10" s="48"/>
      <c r="IR10" s="48"/>
      <c r="IS10" s="48"/>
      <c r="IT10" s="48"/>
      <c r="IU10" s="48"/>
      <c r="IV10" s="48"/>
      <c r="IW10" s="48"/>
      <c r="IX10" s="48"/>
      <c r="IY10" s="48"/>
      <c r="IZ10" s="48"/>
      <c r="JA10" s="48"/>
      <c r="JB10" s="48"/>
      <c r="JC10" s="48"/>
      <c r="JD10" s="48"/>
      <c r="JE10" s="48"/>
      <c r="JF10" s="48"/>
      <c r="JG10" s="48"/>
      <c r="JH10" s="48"/>
      <c r="JI10" s="48"/>
      <c r="JJ10" s="48"/>
      <c r="JK10" s="48"/>
      <c r="JL10" s="48"/>
      <c r="JM10" s="48"/>
      <c r="JN10" s="48"/>
      <c r="JO10" s="48"/>
      <c r="JP10" s="48"/>
      <c r="JQ10" s="48"/>
      <c r="JR10" s="48"/>
      <c r="JS10" s="48"/>
      <c r="JT10" s="48"/>
      <c r="JU10" s="48"/>
      <c r="JV10" s="48"/>
      <c r="JW10" s="48"/>
      <c r="JX10" s="48"/>
      <c r="JY10" s="48"/>
      <c r="JZ10" s="48"/>
      <c r="KA10" s="48"/>
      <c r="KB10" s="48"/>
      <c r="KC10" s="48"/>
      <c r="KD10" s="48"/>
      <c r="KE10" s="48"/>
      <c r="KF10" s="48"/>
      <c r="KG10" s="48"/>
      <c r="KH10" s="48"/>
      <c r="KI10" s="48"/>
      <c r="KJ10" s="48"/>
      <c r="KK10" s="48"/>
      <c r="KL10" s="48"/>
      <c r="KM10" s="48"/>
      <c r="KN10" s="48"/>
      <c r="KO10" s="48"/>
      <c r="KP10" s="48"/>
      <c r="KQ10" s="48"/>
      <c r="KR10" s="48"/>
      <c r="KS10" s="48"/>
      <c r="KT10" s="48"/>
      <c r="KU10" s="48"/>
      <c r="KV10" s="48"/>
      <c r="KW10" s="48"/>
      <c r="KX10" s="48"/>
      <c r="KY10" s="48"/>
      <c r="KZ10" s="48"/>
      <c r="LA10" s="48"/>
      <c r="LB10" s="48"/>
      <c r="LC10" s="48"/>
      <c r="LD10" s="48"/>
      <c r="LE10" s="48"/>
      <c r="LF10" s="48"/>
      <c r="LG10" s="48"/>
      <c r="LH10" s="48"/>
      <c r="LI10" s="48"/>
      <c r="LJ10" s="48"/>
      <c r="LK10" s="48"/>
      <c r="LL10" s="48"/>
      <c r="LM10" s="48"/>
      <c r="LN10" s="48"/>
      <c r="LO10" s="48"/>
      <c r="LP10" s="48"/>
      <c r="LQ10" s="48"/>
      <c r="LR10" s="48"/>
      <c r="LS10" s="48"/>
      <c r="LT10" s="48"/>
      <c r="LU10" s="48"/>
      <c r="LV10" s="48"/>
      <c r="LW10" s="48"/>
      <c r="LX10" s="48"/>
      <c r="LY10" s="48"/>
      <c r="LZ10" s="48"/>
      <c r="MA10" s="48"/>
      <c r="MB10" s="48"/>
      <c r="MC10" s="48"/>
      <c r="MD10" s="48"/>
      <c r="ME10" s="48"/>
      <c r="MF10" s="48"/>
      <c r="MG10" s="48"/>
      <c r="MH10" s="48"/>
      <c r="MI10" s="48"/>
      <c r="MJ10" s="48"/>
      <c r="MK10" s="48"/>
      <c r="ML10" s="48"/>
      <c r="MM10" s="48"/>
      <c r="MN10" s="48"/>
      <c r="MO10" s="48"/>
      <c r="MP10" s="48"/>
      <c r="MQ10" s="48"/>
      <c r="MR10" s="48"/>
      <c r="MS10" s="48"/>
      <c r="MT10" s="48"/>
      <c r="MU10" s="48"/>
      <c r="MV10" s="48"/>
      <c r="MW10" s="48"/>
      <c r="MX10" s="48"/>
      <c r="MY10" s="48"/>
      <c r="MZ10" s="48"/>
      <c r="NA10" s="48"/>
      <c r="NB10" s="48"/>
      <c r="NC10" s="48"/>
      <c r="ND10" s="48"/>
      <c r="NE10" s="48"/>
      <c r="NF10" s="48"/>
      <c r="NG10" s="48"/>
      <c r="NH10" s="48"/>
      <c r="NI10" s="48"/>
      <c r="NJ10" s="48"/>
      <c r="NK10" s="48"/>
      <c r="NL10" s="48"/>
    </row>
    <row r="11" spans="1:376" s="7" customFormat="1" ht="15.75" customHeight="1" x14ac:dyDescent="0.2">
      <c r="A11" s="45"/>
      <c r="B11" s="45"/>
      <c r="C11" s="46"/>
      <c r="D11" s="46"/>
      <c r="E11" s="47" t="str">
        <f t="shared" si="0"/>
        <v/>
      </c>
      <c r="F11" s="47" t="str">
        <f t="shared" si="1"/>
        <v/>
      </c>
      <c r="G11" s="46"/>
      <c r="H11" s="47" t="str">
        <f>IF($B11="","",(COUNTIF($L11:$NL11,"P")+0.5*COUNTIF($L11:$NL11,"P5"))*Impostazioni!$C$6)</f>
        <v/>
      </c>
      <c r="I11" s="47" t="str">
        <f t="shared" si="2"/>
        <v/>
      </c>
      <c r="J11" s="47" t="str">
        <f t="shared" si="3"/>
        <v/>
      </c>
      <c r="K11" s="47" t="str">
        <f t="shared" si="4"/>
        <v/>
      </c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  <c r="HK11" s="48"/>
      <c r="HL11" s="48"/>
      <c r="HM11" s="48"/>
      <c r="HN11" s="48"/>
      <c r="HO11" s="48"/>
      <c r="HP11" s="48"/>
      <c r="HQ11" s="48"/>
      <c r="HR11" s="48"/>
      <c r="HS11" s="48"/>
      <c r="HT11" s="48"/>
      <c r="HU11" s="48"/>
      <c r="HV11" s="48"/>
      <c r="HW11" s="48"/>
      <c r="HX11" s="48"/>
      <c r="HY11" s="48"/>
      <c r="HZ11" s="48"/>
      <c r="IA11" s="48"/>
      <c r="IB11" s="48"/>
      <c r="IC11" s="48"/>
      <c r="ID11" s="48"/>
      <c r="IE11" s="48"/>
      <c r="IF11" s="48"/>
      <c r="IG11" s="48"/>
      <c r="IH11" s="48"/>
      <c r="II11" s="48"/>
      <c r="IJ11" s="48"/>
      <c r="IK11" s="48"/>
      <c r="IL11" s="48"/>
      <c r="IM11" s="48"/>
      <c r="IN11" s="48"/>
      <c r="IO11" s="48"/>
      <c r="IP11" s="48"/>
      <c r="IQ11" s="48"/>
      <c r="IR11" s="48"/>
      <c r="IS11" s="48"/>
      <c r="IT11" s="48"/>
      <c r="IU11" s="48"/>
      <c r="IV11" s="48"/>
      <c r="IW11" s="48"/>
      <c r="IX11" s="48"/>
      <c r="IY11" s="48"/>
      <c r="IZ11" s="48"/>
      <c r="JA11" s="48"/>
      <c r="JB11" s="48"/>
      <c r="JC11" s="48"/>
      <c r="JD11" s="48"/>
      <c r="JE11" s="48"/>
      <c r="JF11" s="48"/>
      <c r="JG11" s="48"/>
      <c r="JH11" s="48"/>
      <c r="JI11" s="48"/>
      <c r="JJ11" s="48"/>
      <c r="JK11" s="48"/>
      <c r="JL11" s="48"/>
      <c r="JM11" s="48"/>
      <c r="JN11" s="48"/>
      <c r="JO11" s="48"/>
      <c r="JP11" s="48"/>
      <c r="JQ11" s="48"/>
      <c r="JR11" s="48"/>
      <c r="JS11" s="48"/>
      <c r="JT11" s="48"/>
      <c r="JU11" s="48"/>
      <c r="JV11" s="48"/>
      <c r="JW11" s="48"/>
      <c r="JX11" s="48"/>
      <c r="JY11" s="48"/>
      <c r="JZ11" s="48"/>
      <c r="KA11" s="48"/>
      <c r="KB11" s="48"/>
      <c r="KC11" s="48"/>
      <c r="KD11" s="48"/>
      <c r="KE11" s="48"/>
      <c r="KF11" s="48"/>
      <c r="KG11" s="48"/>
      <c r="KH11" s="48"/>
      <c r="KI11" s="48"/>
      <c r="KJ11" s="48"/>
      <c r="KK11" s="48"/>
      <c r="KL11" s="48"/>
      <c r="KM11" s="48"/>
      <c r="KN11" s="48"/>
      <c r="KO11" s="48"/>
      <c r="KP11" s="48"/>
      <c r="KQ11" s="48"/>
      <c r="KR11" s="48"/>
      <c r="KS11" s="48"/>
      <c r="KT11" s="48"/>
      <c r="KU11" s="48"/>
      <c r="KV11" s="48"/>
      <c r="KW11" s="48"/>
      <c r="KX11" s="48"/>
      <c r="KY11" s="48"/>
      <c r="KZ11" s="48"/>
      <c r="LA11" s="48"/>
      <c r="LB11" s="48"/>
      <c r="LC11" s="48"/>
      <c r="LD11" s="48"/>
      <c r="LE11" s="48"/>
      <c r="LF11" s="48"/>
      <c r="LG11" s="48"/>
      <c r="LH11" s="48"/>
      <c r="LI11" s="48"/>
      <c r="LJ11" s="48"/>
      <c r="LK11" s="48"/>
      <c r="LL11" s="48"/>
      <c r="LM11" s="48"/>
      <c r="LN11" s="48"/>
      <c r="LO11" s="48"/>
      <c r="LP11" s="48"/>
      <c r="LQ11" s="48"/>
      <c r="LR11" s="48"/>
      <c r="LS11" s="48"/>
      <c r="LT11" s="48"/>
      <c r="LU11" s="48"/>
      <c r="LV11" s="48"/>
      <c r="LW11" s="48"/>
      <c r="LX11" s="48"/>
      <c r="LY11" s="48"/>
      <c r="LZ11" s="48"/>
      <c r="MA11" s="48"/>
      <c r="MB11" s="48"/>
      <c r="MC11" s="48"/>
      <c r="MD11" s="48"/>
      <c r="ME11" s="48"/>
      <c r="MF11" s="48"/>
      <c r="MG11" s="48"/>
      <c r="MH11" s="48"/>
      <c r="MI11" s="48"/>
      <c r="MJ11" s="48"/>
      <c r="MK11" s="48"/>
      <c r="ML11" s="48"/>
      <c r="MM11" s="48"/>
      <c r="MN11" s="48"/>
      <c r="MO11" s="48"/>
      <c r="MP11" s="48"/>
      <c r="MQ11" s="48"/>
      <c r="MR11" s="48"/>
      <c r="MS11" s="48"/>
      <c r="MT11" s="48"/>
      <c r="MU11" s="48"/>
      <c r="MV11" s="48"/>
      <c r="MW11" s="48"/>
      <c r="MX11" s="48"/>
      <c r="MY11" s="48"/>
      <c r="MZ11" s="48"/>
      <c r="NA11" s="48"/>
      <c r="NB11" s="48"/>
      <c r="NC11" s="48"/>
      <c r="ND11" s="48"/>
      <c r="NE11" s="48"/>
      <c r="NF11" s="48"/>
      <c r="NG11" s="48"/>
      <c r="NH11" s="48"/>
      <c r="NI11" s="48"/>
      <c r="NJ11" s="48"/>
      <c r="NK11" s="48"/>
      <c r="NL11" s="48"/>
    </row>
    <row r="12" spans="1:376" s="7" customFormat="1" ht="15.75" customHeight="1" x14ac:dyDescent="0.2">
      <c r="A12" s="45"/>
      <c r="B12" s="45"/>
      <c r="C12" s="46"/>
      <c r="D12" s="46"/>
      <c r="E12" s="47" t="str">
        <f t="shared" si="0"/>
        <v/>
      </c>
      <c r="F12" s="47" t="str">
        <f t="shared" si="1"/>
        <v/>
      </c>
      <c r="G12" s="46"/>
      <c r="H12" s="47" t="str">
        <f>IF($B12="","",(COUNTIF($L12:$NL12,"P")+0.5*COUNTIF($L12:$NL12,"P5"))*Impostazioni!$C$6)</f>
        <v/>
      </c>
      <c r="I12" s="47" t="str">
        <f t="shared" si="2"/>
        <v/>
      </c>
      <c r="J12" s="47" t="str">
        <f t="shared" si="3"/>
        <v/>
      </c>
      <c r="K12" s="47" t="str">
        <f t="shared" si="4"/>
        <v/>
      </c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  <c r="HK12" s="48"/>
      <c r="HL12" s="48"/>
      <c r="HM12" s="48"/>
      <c r="HN12" s="48"/>
      <c r="HO12" s="48"/>
      <c r="HP12" s="48"/>
      <c r="HQ12" s="48"/>
      <c r="HR12" s="48"/>
      <c r="HS12" s="48"/>
      <c r="HT12" s="48"/>
      <c r="HU12" s="48"/>
      <c r="HV12" s="48"/>
      <c r="HW12" s="48"/>
      <c r="HX12" s="48"/>
      <c r="HY12" s="48"/>
      <c r="HZ12" s="48"/>
      <c r="IA12" s="48"/>
      <c r="IB12" s="48"/>
      <c r="IC12" s="48"/>
      <c r="ID12" s="48"/>
      <c r="IE12" s="48"/>
      <c r="IF12" s="48"/>
      <c r="IG12" s="48"/>
      <c r="IH12" s="48"/>
      <c r="II12" s="48"/>
      <c r="IJ12" s="48"/>
      <c r="IK12" s="48"/>
      <c r="IL12" s="48"/>
      <c r="IM12" s="48"/>
      <c r="IN12" s="48"/>
      <c r="IO12" s="48"/>
      <c r="IP12" s="48"/>
      <c r="IQ12" s="48"/>
      <c r="IR12" s="48"/>
      <c r="IS12" s="48"/>
      <c r="IT12" s="48"/>
      <c r="IU12" s="48"/>
      <c r="IV12" s="48"/>
      <c r="IW12" s="48"/>
      <c r="IX12" s="48"/>
      <c r="IY12" s="48"/>
      <c r="IZ12" s="48"/>
      <c r="JA12" s="48"/>
      <c r="JB12" s="48"/>
      <c r="JC12" s="48"/>
      <c r="JD12" s="48"/>
      <c r="JE12" s="48"/>
      <c r="JF12" s="48"/>
      <c r="JG12" s="48"/>
      <c r="JH12" s="48"/>
      <c r="JI12" s="48"/>
      <c r="JJ12" s="48"/>
      <c r="JK12" s="48"/>
      <c r="JL12" s="48"/>
      <c r="JM12" s="48"/>
      <c r="JN12" s="48"/>
      <c r="JO12" s="48"/>
      <c r="JP12" s="48"/>
      <c r="JQ12" s="48"/>
      <c r="JR12" s="48"/>
      <c r="JS12" s="48"/>
      <c r="JT12" s="48"/>
      <c r="JU12" s="48"/>
      <c r="JV12" s="48"/>
      <c r="JW12" s="48"/>
      <c r="JX12" s="48"/>
      <c r="JY12" s="48"/>
      <c r="JZ12" s="48"/>
      <c r="KA12" s="48"/>
      <c r="KB12" s="48"/>
      <c r="KC12" s="48"/>
      <c r="KD12" s="48"/>
      <c r="KE12" s="48"/>
      <c r="KF12" s="48"/>
      <c r="KG12" s="48"/>
      <c r="KH12" s="48"/>
      <c r="KI12" s="48"/>
      <c r="KJ12" s="48"/>
      <c r="KK12" s="48"/>
      <c r="KL12" s="48"/>
      <c r="KM12" s="48"/>
      <c r="KN12" s="48"/>
      <c r="KO12" s="48"/>
      <c r="KP12" s="48"/>
      <c r="KQ12" s="48"/>
      <c r="KR12" s="48"/>
      <c r="KS12" s="48"/>
      <c r="KT12" s="48"/>
      <c r="KU12" s="48"/>
      <c r="KV12" s="48"/>
      <c r="KW12" s="48"/>
      <c r="KX12" s="48"/>
      <c r="KY12" s="48"/>
      <c r="KZ12" s="48"/>
      <c r="LA12" s="48"/>
      <c r="LB12" s="48"/>
      <c r="LC12" s="48"/>
      <c r="LD12" s="48"/>
      <c r="LE12" s="48"/>
      <c r="LF12" s="48"/>
      <c r="LG12" s="48"/>
      <c r="LH12" s="48"/>
      <c r="LI12" s="48"/>
      <c r="LJ12" s="48"/>
      <c r="LK12" s="48"/>
      <c r="LL12" s="48"/>
      <c r="LM12" s="48"/>
      <c r="LN12" s="48"/>
      <c r="LO12" s="48"/>
      <c r="LP12" s="48"/>
      <c r="LQ12" s="48"/>
      <c r="LR12" s="48"/>
      <c r="LS12" s="48"/>
      <c r="LT12" s="48"/>
      <c r="LU12" s="48"/>
      <c r="LV12" s="48"/>
      <c r="LW12" s="48"/>
      <c r="LX12" s="48"/>
      <c r="LY12" s="48"/>
      <c r="LZ12" s="48"/>
      <c r="MA12" s="48"/>
      <c r="MB12" s="48"/>
      <c r="MC12" s="48"/>
      <c r="MD12" s="48"/>
      <c r="ME12" s="48"/>
      <c r="MF12" s="48"/>
      <c r="MG12" s="48"/>
      <c r="MH12" s="48"/>
      <c r="MI12" s="48"/>
      <c r="MJ12" s="48"/>
      <c r="MK12" s="48"/>
      <c r="ML12" s="48"/>
      <c r="MM12" s="48"/>
      <c r="MN12" s="48"/>
      <c r="MO12" s="48"/>
      <c r="MP12" s="48"/>
      <c r="MQ12" s="48"/>
      <c r="MR12" s="48"/>
      <c r="MS12" s="48"/>
      <c r="MT12" s="48"/>
      <c r="MU12" s="48"/>
      <c r="MV12" s="48"/>
      <c r="MW12" s="48"/>
      <c r="MX12" s="48"/>
      <c r="MY12" s="48"/>
      <c r="MZ12" s="48"/>
      <c r="NA12" s="48"/>
      <c r="NB12" s="48"/>
      <c r="NC12" s="48"/>
      <c r="ND12" s="48"/>
      <c r="NE12" s="48"/>
      <c r="NF12" s="48"/>
      <c r="NG12" s="48"/>
      <c r="NH12" s="48"/>
      <c r="NI12" s="48"/>
      <c r="NJ12" s="48"/>
      <c r="NK12" s="48"/>
      <c r="NL12" s="48"/>
    </row>
    <row r="13" spans="1:376" s="7" customFormat="1" ht="15.75" customHeight="1" x14ac:dyDescent="0.2">
      <c r="A13" s="45"/>
      <c r="B13" s="45"/>
      <c r="C13" s="46"/>
      <c r="D13" s="46"/>
      <c r="E13" s="47" t="str">
        <f t="shared" si="0"/>
        <v/>
      </c>
      <c r="F13" s="47" t="str">
        <f t="shared" si="1"/>
        <v/>
      </c>
      <c r="G13" s="46"/>
      <c r="H13" s="47" t="str">
        <f>IF($B13="","",(COUNTIF($L13:$NL13,"P")+0.5*COUNTIF($L13:$NL13,"P5"))*Impostazioni!$C$6)</f>
        <v/>
      </c>
      <c r="I13" s="47" t="str">
        <f t="shared" si="2"/>
        <v/>
      </c>
      <c r="J13" s="47" t="str">
        <f t="shared" si="3"/>
        <v/>
      </c>
      <c r="K13" s="47" t="str">
        <f t="shared" si="4"/>
        <v/>
      </c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48"/>
      <c r="IF13" s="48"/>
      <c r="IG13" s="48"/>
      <c r="IH13" s="48"/>
      <c r="II13" s="48"/>
      <c r="IJ13" s="48"/>
      <c r="IK13" s="48"/>
      <c r="IL13" s="48"/>
      <c r="IM13" s="48"/>
      <c r="IN13" s="48"/>
      <c r="IO13" s="48"/>
      <c r="IP13" s="48"/>
      <c r="IQ13" s="48"/>
      <c r="IR13" s="48"/>
      <c r="IS13" s="48"/>
      <c r="IT13" s="48"/>
      <c r="IU13" s="48"/>
      <c r="IV13" s="48"/>
      <c r="IW13" s="48"/>
      <c r="IX13" s="48"/>
      <c r="IY13" s="48"/>
      <c r="IZ13" s="48"/>
      <c r="JA13" s="48"/>
      <c r="JB13" s="48"/>
      <c r="JC13" s="48"/>
      <c r="JD13" s="48"/>
      <c r="JE13" s="48"/>
      <c r="JF13" s="48"/>
      <c r="JG13" s="48"/>
      <c r="JH13" s="48"/>
      <c r="JI13" s="48"/>
      <c r="JJ13" s="48"/>
      <c r="JK13" s="48"/>
      <c r="JL13" s="48"/>
      <c r="JM13" s="48"/>
      <c r="JN13" s="48"/>
      <c r="JO13" s="48"/>
      <c r="JP13" s="48"/>
      <c r="JQ13" s="48"/>
      <c r="JR13" s="48"/>
      <c r="JS13" s="48"/>
      <c r="JT13" s="48"/>
      <c r="JU13" s="48"/>
      <c r="JV13" s="48"/>
      <c r="JW13" s="48"/>
      <c r="JX13" s="48"/>
      <c r="JY13" s="48"/>
      <c r="JZ13" s="48"/>
      <c r="KA13" s="48"/>
      <c r="KB13" s="48"/>
      <c r="KC13" s="48"/>
      <c r="KD13" s="48"/>
      <c r="KE13" s="48"/>
      <c r="KF13" s="48"/>
      <c r="KG13" s="48"/>
      <c r="KH13" s="48"/>
      <c r="KI13" s="48"/>
      <c r="KJ13" s="48"/>
      <c r="KK13" s="48"/>
      <c r="KL13" s="48"/>
      <c r="KM13" s="48"/>
      <c r="KN13" s="48"/>
      <c r="KO13" s="48"/>
      <c r="KP13" s="48"/>
      <c r="KQ13" s="48"/>
      <c r="KR13" s="48"/>
      <c r="KS13" s="48"/>
      <c r="KT13" s="48"/>
      <c r="KU13" s="48"/>
      <c r="KV13" s="48"/>
      <c r="KW13" s="48"/>
      <c r="KX13" s="48"/>
      <c r="KY13" s="48"/>
      <c r="KZ13" s="48"/>
      <c r="LA13" s="48"/>
      <c r="LB13" s="48"/>
      <c r="LC13" s="48"/>
      <c r="LD13" s="48"/>
      <c r="LE13" s="48"/>
      <c r="LF13" s="48"/>
      <c r="LG13" s="48"/>
      <c r="LH13" s="48"/>
      <c r="LI13" s="48"/>
      <c r="LJ13" s="48"/>
      <c r="LK13" s="48"/>
      <c r="LL13" s="48"/>
      <c r="LM13" s="48"/>
      <c r="LN13" s="48"/>
      <c r="LO13" s="48"/>
      <c r="LP13" s="48"/>
      <c r="LQ13" s="48"/>
      <c r="LR13" s="48"/>
      <c r="LS13" s="48"/>
      <c r="LT13" s="48"/>
      <c r="LU13" s="48"/>
      <c r="LV13" s="48"/>
      <c r="LW13" s="48"/>
      <c r="LX13" s="48"/>
      <c r="LY13" s="48"/>
      <c r="LZ13" s="48"/>
      <c r="MA13" s="48"/>
      <c r="MB13" s="48"/>
      <c r="MC13" s="48"/>
      <c r="MD13" s="48"/>
      <c r="ME13" s="48"/>
      <c r="MF13" s="48"/>
      <c r="MG13" s="48"/>
      <c r="MH13" s="48"/>
      <c r="MI13" s="48"/>
      <c r="MJ13" s="48"/>
      <c r="MK13" s="48"/>
      <c r="ML13" s="48"/>
      <c r="MM13" s="48"/>
      <c r="MN13" s="48"/>
      <c r="MO13" s="48"/>
      <c r="MP13" s="48"/>
      <c r="MQ13" s="48"/>
      <c r="MR13" s="48"/>
      <c r="MS13" s="48"/>
      <c r="MT13" s="48"/>
      <c r="MU13" s="48"/>
      <c r="MV13" s="48"/>
      <c r="MW13" s="48"/>
      <c r="MX13" s="48"/>
      <c r="MY13" s="48"/>
      <c r="MZ13" s="48"/>
      <c r="NA13" s="48"/>
      <c r="NB13" s="48"/>
      <c r="NC13" s="48"/>
      <c r="ND13" s="48"/>
      <c r="NE13" s="48"/>
      <c r="NF13" s="48"/>
      <c r="NG13" s="48"/>
      <c r="NH13" s="48"/>
      <c r="NI13" s="48"/>
      <c r="NJ13" s="48"/>
      <c r="NK13" s="48"/>
      <c r="NL13" s="48"/>
    </row>
    <row r="14" spans="1:376" s="7" customFormat="1" ht="15.75" customHeight="1" x14ac:dyDescent="0.2">
      <c r="A14" s="45"/>
      <c r="B14" s="45"/>
      <c r="C14" s="46"/>
      <c r="D14" s="46"/>
      <c r="E14" s="47" t="str">
        <f t="shared" si="0"/>
        <v/>
      </c>
      <c r="F14" s="47" t="str">
        <f t="shared" si="1"/>
        <v/>
      </c>
      <c r="G14" s="46"/>
      <c r="H14" s="47" t="str">
        <f>IF($B14="","",(COUNTIF($L14:$NL14,"P")+0.5*COUNTIF($L14:$NL14,"P5"))*Impostazioni!$C$6)</f>
        <v/>
      </c>
      <c r="I14" s="47" t="str">
        <f t="shared" si="2"/>
        <v/>
      </c>
      <c r="J14" s="47" t="str">
        <f t="shared" si="3"/>
        <v/>
      </c>
      <c r="K14" s="47" t="str">
        <f t="shared" si="4"/>
        <v/>
      </c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48"/>
      <c r="HO14" s="48"/>
      <c r="HP14" s="48"/>
      <c r="HQ14" s="48"/>
      <c r="HR14" s="48"/>
      <c r="HS14" s="48"/>
      <c r="HT14" s="48"/>
      <c r="HU14" s="48"/>
      <c r="HV14" s="48"/>
      <c r="HW14" s="48"/>
      <c r="HX14" s="48"/>
      <c r="HY14" s="48"/>
      <c r="HZ14" s="48"/>
      <c r="IA14" s="48"/>
      <c r="IB14" s="48"/>
      <c r="IC14" s="48"/>
      <c r="ID14" s="48"/>
      <c r="IE14" s="48"/>
      <c r="IF14" s="48"/>
      <c r="IG14" s="48"/>
      <c r="IH14" s="48"/>
      <c r="II14" s="48"/>
      <c r="IJ14" s="48"/>
      <c r="IK14" s="48"/>
      <c r="IL14" s="48"/>
      <c r="IM14" s="48"/>
      <c r="IN14" s="48"/>
      <c r="IO14" s="48"/>
      <c r="IP14" s="48"/>
      <c r="IQ14" s="48"/>
      <c r="IR14" s="48"/>
      <c r="IS14" s="48"/>
      <c r="IT14" s="48"/>
      <c r="IU14" s="48"/>
      <c r="IV14" s="48"/>
      <c r="IW14" s="48"/>
      <c r="IX14" s="48"/>
      <c r="IY14" s="48"/>
      <c r="IZ14" s="48"/>
      <c r="JA14" s="48"/>
      <c r="JB14" s="48"/>
      <c r="JC14" s="48"/>
      <c r="JD14" s="48"/>
      <c r="JE14" s="48"/>
      <c r="JF14" s="48"/>
      <c r="JG14" s="48"/>
      <c r="JH14" s="48"/>
      <c r="JI14" s="48"/>
      <c r="JJ14" s="48"/>
      <c r="JK14" s="48"/>
      <c r="JL14" s="48"/>
      <c r="JM14" s="48"/>
      <c r="JN14" s="48"/>
      <c r="JO14" s="48"/>
      <c r="JP14" s="48"/>
      <c r="JQ14" s="48"/>
      <c r="JR14" s="48"/>
      <c r="JS14" s="48"/>
      <c r="JT14" s="48"/>
      <c r="JU14" s="48"/>
      <c r="JV14" s="48"/>
      <c r="JW14" s="48"/>
      <c r="JX14" s="48"/>
      <c r="JY14" s="48"/>
      <c r="JZ14" s="48"/>
      <c r="KA14" s="48"/>
      <c r="KB14" s="48"/>
      <c r="KC14" s="48"/>
      <c r="KD14" s="48"/>
      <c r="KE14" s="48"/>
      <c r="KF14" s="48"/>
      <c r="KG14" s="48"/>
      <c r="KH14" s="48"/>
      <c r="KI14" s="48"/>
      <c r="KJ14" s="48"/>
      <c r="KK14" s="48"/>
      <c r="KL14" s="48"/>
      <c r="KM14" s="48"/>
      <c r="KN14" s="48"/>
      <c r="KO14" s="48"/>
      <c r="KP14" s="48"/>
      <c r="KQ14" s="48"/>
      <c r="KR14" s="48"/>
      <c r="KS14" s="48"/>
      <c r="KT14" s="48"/>
      <c r="KU14" s="48"/>
      <c r="KV14" s="48"/>
      <c r="KW14" s="48"/>
      <c r="KX14" s="48"/>
      <c r="KY14" s="48"/>
      <c r="KZ14" s="48"/>
      <c r="LA14" s="48"/>
      <c r="LB14" s="48"/>
      <c r="LC14" s="48"/>
      <c r="LD14" s="48"/>
      <c r="LE14" s="48"/>
      <c r="LF14" s="48"/>
      <c r="LG14" s="48"/>
      <c r="LH14" s="48"/>
      <c r="LI14" s="48"/>
      <c r="LJ14" s="48"/>
      <c r="LK14" s="48"/>
      <c r="LL14" s="48"/>
      <c r="LM14" s="48"/>
      <c r="LN14" s="48"/>
      <c r="LO14" s="48"/>
      <c r="LP14" s="48"/>
      <c r="LQ14" s="48"/>
      <c r="LR14" s="48"/>
      <c r="LS14" s="48"/>
      <c r="LT14" s="48"/>
      <c r="LU14" s="48"/>
      <c r="LV14" s="48"/>
      <c r="LW14" s="48"/>
      <c r="LX14" s="48"/>
      <c r="LY14" s="48"/>
      <c r="LZ14" s="48"/>
      <c r="MA14" s="48"/>
      <c r="MB14" s="48"/>
      <c r="MC14" s="48"/>
      <c r="MD14" s="48"/>
      <c r="ME14" s="48"/>
      <c r="MF14" s="48"/>
      <c r="MG14" s="48"/>
      <c r="MH14" s="48"/>
      <c r="MI14" s="48"/>
      <c r="MJ14" s="48"/>
      <c r="MK14" s="48"/>
      <c r="ML14" s="48"/>
      <c r="MM14" s="48"/>
      <c r="MN14" s="48"/>
      <c r="MO14" s="48"/>
      <c r="MP14" s="48"/>
      <c r="MQ14" s="48"/>
      <c r="MR14" s="48"/>
      <c r="MS14" s="48"/>
      <c r="MT14" s="48"/>
      <c r="MU14" s="48"/>
      <c r="MV14" s="48"/>
      <c r="MW14" s="48"/>
      <c r="MX14" s="48"/>
      <c r="MY14" s="48"/>
      <c r="MZ14" s="48"/>
      <c r="NA14" s="48"/>
      <c r="NB14" s="48"/>
      <c r="NC14" s="48"/>
      <c r="ND14" s="48"/>
      <c r="NE14" s="48"/>
      <c r="NF14" s="48"/>
      <c r="NG14" s="48"/>
      <c r="NH14" s="48"/>
      <c r="NI14" s="48"/>
      <c r="NJ14" s="48"/>
      <c r="NK14" s="48"/>
      <c r="NL14" s="48"/>
    </row>
    <row r="15" spans="1:376" s="7" customFormat="1" ht="15.75" customHeight="1" x14ac:dyDescent="0.2">
      <c r="A15" s="45"/>
      <c r="B15" s="45"/>
      <c r="C15" s="46"/>
      <c r="D15" s="46"/>
      <c r="E15" s="47" t="str">
        <f t="shared" si="0"/>
        <v/>
      </c>
      <c r="F15" s="47" t="str">
        <f t="shared" si="1"/>
        <v/>
      </c>
      <c r="G15" s="46"/>
      <c r="H15" s="47" t="str">
        <f>IF($B15="","",(COUNTIF($L15:$NL15,"P")+0.5*COUNTIF($L15:$NL15,"P5"))*Impostazioni!$C$6)</f>
        <v/>
      </c>
      <c r="I15" s="47" t="str">
        <f t="shared" si="2"/>
        <v/>
      </c>
      <c r="J15" s="47" t="str">
        <f t="shared" si="3"/>
        <v/>
      </c>
      <c r="K15" s="47" t="str">
        <f t="shared" si="4"/>
        <v/>
      </c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48"/>
      <c r="IC15" s="48"/>
      <c r="ID15" s="48"/>
      <c r="IE15" s="48"/>
      <c r="IF15" s="48"/>
      <c r="IG15" s="48"/>
      <c r="IH15" s="48"/>
      <c r="II15" s="48"/>
      <c r="IJ15" s="48"/>
      <c r="IK15" s="48"/>
      <c r="IL15" s="48"/>
      <c r="IM15" s="48"/>
      <c r="IN15" s="48"/>
      <c r="IO15" s="48"/>
      <c r="IP15" s="48"/>
      <c r="IQ15" s="48"/>
      <c r="IR15" s="48"/>
      <c r="IS15" s="48"/>
      <c r="IT15" s="48"/>
      <c r="IU15" s="48"/>
      <c r="IV15" s="48"/>
      <c r="IW15" s="48"/>
      <c r="IX15" s="48"/>
      <c r="IY15" s="48"/>
      <c r="IZ15" s="48"/>
      <c r="JA15" s="48"/>
      <c r="JB15" s="48"/>
      <c r="JC15" s="48"/>
      <c r="JD15" s="48"/>
      <c r="JE15" s="48"/>
      <c r="JF15" s="48"/>
      <c r="JG15" s="48"/>
      <c r="JH15" s="48"/>
      <c r="JI15" s="48"/>
      <c r="JJ15" s="48"/>
      <c r="JK15" s="48"/>
      <c r="JL15" s="48"/>
      <c r="JM15" s="48"/>
      <c r="JN15" s="48"/>
      <c r="JO15" s="48"/>
      <c r="JP15" s="48"/>
      <c r="JQ15" s="48"/>
      <c r="JR15" s="48"/>
      <c r="JS15" s="48"/>
      <c r="JT15" s="48"/>
      <c r="JU15" s="48"/>
      <c r="JV15" s="48"/>
      <c r="JW15" s="48"/>
      <c r="JX15" s="48"/>
      <c r="JY15" s="48"/>
      <c r="JZ15" s="48"/>
      <c r="KA15" s="48"/>
      <c r="KB15" s="48"/>
      <c r="KC15" s="48"/>
      <c r="KD15" s="48"/>
      <c r="KE15" s="48"/>
      <c r="KF15" s="48"/>
      <c r="KG15" s="48"/>
      <c r="KH15" s="48"/>
      <c r="KI15" s="48"/>
      <c r="KJ15" s="48"/>
      <c r="KK15" s="48"/>
      <c r="KL15" s="48"/>
      <c r="KM15" s="48"/>
      <c r="KN15" s="48"/>
      <c r="KO15" s="48"/>
      <c r="KP15" s="48"/>
      <c r="KQ15" s="48"/>
      <c r="KR15" s="48"/>
      <c r="KS15" s="48"/>
      <c r="KT15" s="48"/>
      <c r="KU15" s="48"/>
      <c r="KV15" s="48"/>
      <c r="KW15" s="48"/>
      <c r="KX15" s="48"/>
      <c r="KY15" s="48"/>
      <c r="KZ15" s="48"/>
      <c r="LA15" s="48"/>
      <c r="LB15" s="48"/>
      <c r="LC15" s="48"/>
      <c r="LD15" s="48"/>
      <c r="LE15" s="48"/>
      <c r="LF15" s="48"/>
      <c r="LG15" s="48"/>
      <c r="LH15" s="48"/>
      <c r="LI15" s="48"/>
      <c r="LJ15" s="48"/>
      <c r="LK15" s="48"/>
      <c r="LL15" s="48"/>
      <c r="LM15" s="48"/>
      <c r="LN15" s="48"/>
      <c r="LO15" s="48"/>
      <c r="LP15" s="48"/>
      <c r="LQ15" s="48"/>
      <c r="LR15" s="48"/>
      <c r="LS15" s="48"/>
      <c r="LT15" s="48"/>
      <c r="LU15" s="48"/>
      <c r="LV15" s="48"/>
      <c r="LW15" s="48"/>
      <c r="LX15" s="48"/>
      <c r="LY15" s="48"/>
      <c r="LZ15" s="48"/>
      <c r="MA15" s="48"/>
      <c r="MB15" s="48"/>
      <c r="MC15" s="48"/>
      <c r="MD15" s="48"/>
      <c r="ME15" s="48"/>
      <c r="MF15" s="48"/>
      <c r="MG15" s="48"/>
      <c r="MH15" s="48"/>
      <c r="MI15" s="48"/>
      <c r="MJ15" s="48"/>
      <c r="MK15" s="48"/>
      <c r="ML15" s="48"/>
      <c r="MM15" s="48"/>
      <c r="MN15" s="48"/>
      <c r="MO15" s="48"/>
      <c r="MP15" s="48"/>
      <c r="MQ15" s="48"/>
      <c r="MR15" s="48"/>
      <c r="MS15" s="48"/>
      <c r="MT15" s="48"/>
      <c r="MU15" s="48"/>
      <c r="MV15" s="48"/>
      <c r="MW15" s="48"/>
      <c r="MX15" s="48"/>
      <c r="MY15" s="48"/>
      <c r="MZ15" s="48"/>
      <c r="NA15" s="48"/>
      <c r="NB15" s="48"/>
      <c r="NC15" s="48"/>
      <c r="ND15" s="48"/>
      <c r="NE15" s="48"/>
      <c r="NF15" s="48"/>
      <c r="NG15" s="48"/>
      <c r="NH15" s="48"/>
      <c r="NI15" s="48"/>
      <c r="NJ15" s="48"/>
      <c r="NK15" s="48"/>
      <c r="NL15" s="48"/>
    </row>
    <row r="16" spans="1:376" s="7" customFormat="1" ht="15.75" customHeight="1" x14ac:dyDescent="0.2">
      <c r="A16" s="45"/>
      <c r="B16" s="45"/>
      <c r="C16" s="46"/>
      <c r="D16" s="46"/>
      <c r="E16" s="47" t="str">
        <f t="shared" si="0"/>
        <v/>
      </c>
      <c r="F16" s="47" t="str">
        <f t="shared" si="1"/>
        <v/>
      </c>
      <c r="G16" s="46"/>
      <c r="H16" s="47" t="str">
        <f>IF($B16="","",(COUNTIF($L16:$NL16,"P")+0.5*COUNTIF($L16:$NL16,"P5"))*Impostazioni!$C$6)</f>
        <v/>
      </c>
      <c r="I16" s="47" t="str">
        <f t="shared" si="2"/>
        <v/>
      </c>
      <c r="J16" s="47" t="str">
        <f t="shared" si="3"/>
        <v/>
      </c>
      <c r="K16" s="47" t="str">
        <f t="shared" si="4"/>
        <v/>
      </c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  <c r="FT16" s="48"/>
      <c r="FU16" s="48"/>
      <c r="FV16" s="48"/>
      <c r="FW16" s="48"/>
      <c r="FX16" s="48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  <c r="HK16" s="48"/>
      <c r="HL16" s="48"/>
      <c r="HM16" s="48"/>
      <c r="HN16" s="48"/>
      <c r="HO16" s="48"/>
      <c r="HP16" s="48"/>
      <c r="HQ16" s="48"/>
      <c r="HR16" s="48"/>
      <c r="HS16" s="48"/>
      <c r="HT16" s="48"/>
      <c r="HU16" s="48"/>
      <c r="HV16" s="48"/>
      <c r="HW16" s="48"/>
      <c r="HX16" s="48"/>
      <c r="HY16" s="48"/>
      <c r="HZ16" s="48"/>
      <c r="IA16" s="48"/>
      <c r="IB16" s="48"/>
      <c r="IC16" s="48"/>
      <c r="ID16" s="48"/>
      <c r="IE16" s="48"/>
      <c r="IF16" s="48"/>
      <c r="IG16" s="48"/>
      <c r="IH16" s="48"/>
      <c r="II16" s="48"/>
      <c r="IJ16" s="48"/>
      <c r="IK16" s="48"/>
      <c r="IL16" s="48"/>
      <c r="IM16" s="48"/>
      <c r="IN16" s="48"/>
      <c r="IO16" s="48"/>
      <c r="IP16" s="48"/>
      <c r="IQ16" s="48"/>
      <c r="IR16" s="48"/>
      <c r="IS16" s="48"/>
      <c r="IT16" s="48"/>
      <c r="IU16" s="48"/>
      <c r="IV16" s="48"/>
      <c r="IW16" s="48"/>
      <c r="IX16" s="48"/>
      <c r="IY16" s="48"/>
      <c r="IZ16" s="48"/>
      <c r="JA16" s="48"/>
      <c r="JB16" s="48"/>
      <c r="JC16" s="48"/>
      <c r="JD16" s="48"/>
      <c r="JE16" s="48"/>
      <c r="JF16" s="48"/>
      <c r="JG16" s="48"/>
      <c r="JH16" s="48"/>
      <c r="JI16" s="48"/>
      <c r="JJ16" s="48"/>
      <c r="JK16" s="48"/>
      <c r="JL16" s="48"/>
      <c r="JM16" s="48"/>
      <c r="JN16" s="48"/>
      <c r="JO16" s="48"/>
      <c r="JP16" s="48"/>
      <c r="JQ16" s="48"/>
      <c r="JR16" s="48"/>
      <c r="JS16" s="48"/>
      <c r="JT16" s="48"/>
      <c r="JU16" s="48"/>
      <c r="JV16" s="48"/>
      <c r="JW16" s="48"/>
      <c r="JX16" s="48"/>
      <c r="JY16" s="48"/>
      <c r="JZ16" s="48"/>
      <c r="KA16" s="48"/>
      <c r="KB16" s="48"/>
      <c r="KC16" s="48"/>
      <c r="KD16" s="48"/>
      <c r="KE16" s="48"/>
      <c r="KF16" s="48"/>
      <c r="KG16" s="48"/>
      <c r="KH16" s="48"/>
      <c r="KI16" s="48"/>
      <c r="KJ16" s="48"/>
      <c r="KK16" s="48"/>
      <c r="KL16" s="48"/>
      <c r="KM16" s="48"/>
      <c r="KN16" s="48"/>
      <c r="KO16" s="48"/>
      <c r="KP16" s="48"/>
      <c r="KQ16" s="48"/>
      <c r="KR16" s="48"/>
      <c r="KS16" s="48"/>
      <c r="KT16" s="48"/>
      <c r="KU16" s="48"/>
      <c r="KV16" s="48"/>
      <c r="KW16" s="48"/>
      <c r="KX16" s="48"/>
      <c r="KY16" s="48"/>
      <c r="KZ16" s="48"/>
      <c r="LA16" s="48"/>
      <c r="LB16" s="48"/>
      <c r="LC16" s="48"/>
      <c r="LD16" s="48"/>
      <c r="LE16" s="48"/>
      <c r="LF16" s="48"/>
      <c r="LG16" s="48"/>
      <c r="LH16" s="48"/>
      <c r="LI16" s="48"/>
      <c r="LJ16" s="48"/>
      <c r="LK16" s="48"/>
      <c r="LL16" s="48"/>
      <c r="LM16" s="48"/>
      <c r="LN16" s="48"/>
      <c r="LO16" s="48"/>
      <c r="LP16" s="48"/>
      <c r="LQ16" s="48"/>
      <c r="LR16" s="48"/>
      <c r="LS16" s="48"/>
      <c r="LT16" s="48"/>
      <c r="LU16" s="48"/>
      <c r="LV16" s="48"/>
      <c r="LW16" s="48"/>
      <c r="LX16" s="48"/>
      <c r="LY16" s="48"/>
      <c r="LZ16" s="48"/>
      <c r="MA16" s="48"/>
      <c r="MB16" s="48"/>
      <c r="MC16" s="48"/>
      <c r="MD16" s="48"/>
      <c r="ME16" s="48"/>
      <c r="MF16" s="48"/>
      <c r="MG16" s="48"/>
      <c r="MH16" s="48"/>
      <c r="MI16" s="48"/>
      <c r="MJ16" s="48"/>
      <c r="MK16" s="48"/>
      <c r="ML16" s="48"/>
      <c r="MM16" s="48"/>
      <c r="MN16" s="48"/>
      <c r="MO16" s="48"/>
      <c r="MP16" s="48"/>
      <c r="MQ16" s="48"/>
      <c r="MR16" s="48"/>
      <c r="MS16" s="48"/>
      <c r="MT16" s="48"/>
      <c r="MU16" s="48"/>
      <c r="MV16" s="48"/>
      <c r="MW16" s="48"/>
      <c r="MX16" s="48"/>
      <c r="MY16" s="48"/>
      <c r="MZ16" s="48"/>
      <c r="NA16" s="48"/>
      <c r="NB16" s="48"/>
      <c r="NC16" s="48"/>
      <c r="ND16" s="48"/>
      <c r="NE16" s="48"/>
      <c r="NF16" s="48"/>
      <c r="NG16" s="48"/>
      <c r="NH16" s="48"/>
      <c r="NI16" s="48"/>
      <c r="NJ16" s="48"/>
      <c r="NK16" s="48"/>
      <c r="NL16" s="48"/>
    </row>
    <row r="17" spans="1:376" s="7" customFormat="1" ht="15.75" customHeight="1" x14ac:dyDescent="0.2">
      <c r="A17" s="45"/>
      <c r="B17" s="45"/>
      <c r="C17" s="46"/>
      <c r="D17" s="46"/>
      <c r="E17" s="47" t="str">
        <f t="shared" si="0"/>
        <v/>
      </c>
      <c r="F17" s="47" t="str">
        <f t="shared" si="1"/>
        <v/>
      </c>
      <c r="G17" s="46"/>
      <c r="H17" s="47" t="str">
        <f>IF($B17="","",(COUNTIF($L17:$NL17,"P")+0.5*COUNTIF($L17:$NL17,"P5"))*Impostazioni!$C$6)</f>
        <v/>
      </c>
      <c r="I17" s="47" t="str">
        <f t="shared" si="2"/>
        <v/>
      </c>
      <c r="J17" s="47" t="str">
        <f t="shared" si="3"/>
        <v/>
      </c>
      <c r="K17" s="47" t="str">
        <f t="shared" si="4"/>
        <v/>
      </c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48"/>
      <c r="FP17" s="48"/>
      <c r="FQ17" s="48"/>
      <c r="FR17" s="48"/>
      <c r="FS17" s="48"/>
      <c r="FT17" s="48"/>
      <c r="FU17" s="48"/>
      <c r="FV17" s="48"/>
      <c r="FW17" s="48"/>
      <c r="FX17" s="48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  <c r="HK17" s="48"/>
      <c r="HL17" s="48"/>
      <c r="HM17" s="48"/>
      <c r="HN17" s="48"/>
      <c r="HO17" s="48"/>
      <c r="HP17" s="48"/>
      <c r="HQ17" s="48"/>
      <c r="HR17" s="48"/>
      <c r="HS17" s="48"/>
      <c r="HT17" s="48"/>
      <c r="HU17" s="48"/>
      <c r="HV17" s="48"/>
      <c r="HW17" s="48"/>
      <c r="HX17" s="48"/>
      <c r="HY17" s="48"/>
      <c r="HZ17" s="48"/>
      <c r="IA17" s="48"/>
      <c r="IB17" s="48"/>
      <c r="IC17" s="48"/>
      <c r="ID17" s="48"/>
      <c r="IE17" s="48"/>
      <c r="IF17" s="48"/>
      <c r="IG17" s="48"/>
      <c r="IH17" s="48"/>
      <c r="II17" s="48"/>
      <c r="IJ17" s="48"/>
      <c r="IK17" s="48"/>
      <c r="IL17" s="48"/>
      <c r="IM17" s="48"/>
      <c r="IN17" s="48"/>
      <c r="IO17" s="48"/>
      <c r="IP17" s="48"/>
      <c r="IQ17" s="48"/>
      <c r="IR17" s="48"/>
      <c r="IS17" s="48"/>
      <c r="IT17" s="48"/>
      <c r="IU17" s="48"/>
      <c r="IV17" s="48"/>
      <c r="IW17" s="48"/>
      <c r="IX17" s="48"/>
      <c r="IY17" s="48"/>
      <c r="IZ17" s="48"/>
      <c r="JA17" s="48"/>
      <c r="JB17" s="48"/>
      <c r="JC17" s="48"/>
      <c r="JD17" s="48"/>
      <c r="JE17" s="48"/>
      <c r="JF17" s="48"/>
      <c r="JG17" s="48"/>
      <c r="JH17" s="48"/>
      <c r="JI17" s="48"/>
      <c r="JJ17" s="48"/>
      <c r="JK17" s="48"/>
      <c r="JL17" s="48"/>
      <c r="JM17" s="48"/>
      <c r="JN17" s="48"/>
      <c r="JO17" s="48"/>
      <c r="JP17" s="48"/>
      <c r="JQ17" s="48"/>
      <c r="JR17" s="48"/>
      <c r="JS17" s="48"/>
      <c r="JT17" s="48"/>
      <c r="JU17" s="48"/>
      <c r="JV17" s="48"/>
      <c r="JW17" s="48"/>
      <c r="JX17" s="48"/>
      <c r="JY17" s="48"/>
      <c r="JZ17" s="48"/>
      <c r="KA17" s="48"/>
      <c r="KB17" s="48"/>
      <c r="KC17" s="48"/>
      <c r="KD17" s="48"/>
      <c r="KE17" s="48"/>
      <c r="KF17" s="48"/>
      <c r="KG17" s="48"/>
      <c r="KH17" s="48"/>
      <c r="KI17" s="48"/>
      <c r="KJ17" s="48"/>
      <c r="KK17" s="48"/>
      <c r="KL17" s="48"/>
      <c r="KM17" s="48"/>
      <c r="KN17" s="48"/>
      <c r="KO17" s="48"/>
      <c r="KP17" s="48"/>
      <c r="KQ17" s="48"/>
      <c r="KR17" s="48"/>
      <c r="KS17" s="48"/>
      <c r="KT17" s="48"/>
      <c r="KU17" s="48"/>
      <c r="KV17" s="48"/>
      <c r="KW17" s="48"/>
      <c r="KX17" s="48"/>
      <c r="KY17" s="48"/>
      <c r="KZ17" s="48"/>
      <c r="LA17" s="48"/>
      <c r="LB17" s="48"/>
      <c r="LC17" s="48"/>
      <c r="LD17" s="48"/>
      <c r="LE17" s="48"/>
      <c r="LF17" s="48"/>
      <c r="LG17" s="48"/>
      <c r="LH17" s="48"/>
      <c r="LI17" s="48"/>
      <c r="LJ17" s="48"/>
      <c r="LK17" s="48"/>
      <c r="LL17" s="48"/>
      <c r="LM17" s="48"/>
      <c r="LN17" s="48"/>
      <c r="LO17" s="48"/>
      <c r="LP17" s="48"/>
      <c r="LQ17" s="48"/>
      <c r="LR17" s="48"/>
      <c r="LS17" s="48"/>
      <c r="LT17" s="48"/>
      <c r="LU17" s="48"/>
      <c r="LV17" s="48"/>
      <c r="LW17" s="48"/>
      <c r="LX17" s="48"/>
      <c r="LY17" s="48"/>
      <c r="LZ17" s="48"/>
      <c r="MA17" s="48"/>
      <c r="MB17" s="48"/>
      <c r="MC17" s="48"/>
      <c r="MD17" s="48"/>
      <c r="ME17" s="48"/>
      <c r="MF17" s="48"/>
      <c r="MG17" s="48"/>
      <c r="MH17" s="48"/>
      <c r="MI17" s="48"/>
      <c r="MJ17" s="48"/>
      <c r="MK17" s="48"/>
      <c r="ML17" s="48"/>
      <c r="MM17" s="48"/>
      <c r="MN17" s="48"/>
      <c r="MO17" s="48"/>
      <c r="MP17" s="48"/>
      <c r="MQ17" s="48"/>
      <c r="MR17" s="48"/>
      <c r="MS17" s="48"/>
      <c r="MT17" s="48"/>
      <c r="MU17" s="48"/>
      <c r="MV17" s="48"/>
      <c r="MW17" s="48"/>
      <c r="MX17" s="48"/>
      <c r="MY17" s="48"/>
      <c r="MZ17" s="48"/>
      <c r="NA17" s="48"/>
      <c r="NB17" s="48"/>
      <c r="NC17" s="48"/>
      <c r="ND17" s="48"/>
      <c r="NE17" s="48"/>
      <c r="NF17" s="48"/>
      <c r="NG17" s="48"/>
      <c r="NH17" s="48"/>
      <c r="NI17" s="48"/>
      <c r="NJ17" s="48"/>
      <c r="NK17" s="48"/>
      <c r="NL17" s="48"/>
    </row>
    <row r="18" spans="1:376" s="7" customFormat="1" ht="15.75" customHeight="1" x14ac:dyDescent="0.2">
      <c r="A18" s="45"/>
      <c r="B18" s="45"/>
      <c r="C18" s="46"/>
      <c r="D18" s="46"/>
      <c r="E18" s="47" t="str">
        <f t="shared" si="0"/>
        <v/>
      </c>
      <c r="F18" s="47" t="str">
        <f t="shared" si="1"/>
        <v/>
      </c>
      <c r="G18" s="46"/>
      <c r="H18" s="47" t="str">
        <f>IF($B18="","",(COUNTIF($L18:$NL18,"P")+0.5*COUNTIF($L18:$NL18,"P5"))*Impostazioni!$C$6)</f>
        <v/>
      </c>
      <c r="I18" s="47" t="str">
        <f t="shared" si="2"/>
        <v/>
      </c>
      <c r="J18" s="47" t="str">
        <f t="shared" si="3"/>
        <v/>
      </c>
      <c r="K18" s="47" t="str">
        <f t="shared" si="4"/>
        <v/>
      </c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  <c r="FH18" s="48"/>
      <c r="FI18" s="48"/>
      <c r="FJ18" s="48"/>
      <c r="FK18" s="48"/>
      <c r="FL18" s="48"/>
      <c r="FM18" s="48"/>
      <c r="FN18" s="48"/>
      <c r="FO18" s="48"/>
      <c r="FP18" s="48"/>
      <c r="FQ18" s="48"/>
      <c r="FR18" s="48"/>
      <c r="FS18" s="48"/>
      <c r="FT18" s="48"/>
      <c r="FU18" s="48"/>
      <c r="FV18" s="48"/>
      <c r="FW18" s="48"/>
      <c r="FX18" s="48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  <c r="HK18" s="48"/>
      <c r="HL18" s="48"/>
      <c r="HM18" s="48"/>
      <c r="HN18" s="48"/>
      <c r="HO18" s="48"/>
      <c r="HP18" s="48"/>
      <c r="HQ18" s="48"/>
      <c r="HR18" s="48"/>
      <c r="HS18" s="48"/>
      <c r="HT18" s="48"/>
      <c r="HU18" s="48"/>
      <c r="HV18" s="48"/>
      <c r="HW18" s="48"/>
      <c r="HX18" s="48"/>
      <c r="HY18" s="48"/>
      <c r="HZ18" s="48"/>
      <c r="IA18" s="48"/>
      <c r="IB18" s="48"/>
      <c r="IC18" s="48"/>
      <c r="ID18" s="48"/>
      <c r="IE18" s="48"/>
      <c r="IF18" s="48"/>
      <c r="IG18" s="48"/>
      <c r="IH18" s="48"/>
      <c r="II18" s="48"/>
      <c r="IJ18" s="48"/>
      <c r="IK18" s="48"/>
      <c r="IL18" s="48"/>
      <c r="IM18" s="48"/>
      <c r="IN18" s="48"/>
      <c r="IO18" s="48"/>
      <c r="IP18" s="48"/>
      <c r="IQ18" s="48"/>
      <c r="IR18" s="48"/>
      <c r="IS18" s="48"/>
      <c r="IT18" s="48"/>
      <c r="IU18" s="48"/>
      <c r="IV18" s="48"/>
      <c r="IW18" s="48"/>
      <c r="IX18" s="48"/>
      <c r="IY18" s="48"/>
      <c r="IZ18" s="48"/>
      <c r="JA18" s="48"/>
      <c r="JB18" s="48"/>
      <c r="JC18" s="48"/>
      <c r="JD18" s="48"/>
      <c r="JE18" s="48"/>
      <c r="JF18" s="48"/>
      <c r="JG18" s="48"/>
      <c r="JH18" s="48"/>
      <c r="JI18" s="48"/>
      <c r="JJ18" s="48"/>
      <c r="JK18" s="48"/>
      <c r="JL18" s="48"/>
      <c r="JM18" s="48"/>
      <c r="JN18" s="48"/>
      <c r="JO18" s="48"/>
      <c r="JP18" s="48"/>
      <c r="JQ18" s="48"/>
      <c r="JR18" s="48"/>
      <c r="JS18" s="48"/>
      <c r="JT18" s="48"/>
      <c r="JU18" s="48"/>
      <c r="JV18" s="48"/>
      <c r="JW18" s="48"/>
      <c r="JX18" s="48"/>
      <c r="JY18" s="48"/>
      <c r="JZ18" s="48"/>
      <c r="KA18" s="48"/>
      <c r="KB18" s="48"/>
      <c r="KC18" s="48"/>
      <c r="KD18" s="48"/>
      <c r="KE18" s="48"/>
      <c r="KF18" s="48"/>
      <c r="KG18" s="48"/>
      <c r="KH18" s="48"/>
      <c r="KI18" s="48"/>
      <c r="KJ18" s="48"/>
      <c r="KK18" s="48"/>
      <c r="KL18" s="48"/>
      <c r="KM18" s="48"/>
      <c r="KN18" s="48"/>
      <c r="KO18" s="48"/>
      <c r="KP18" s="48"/>
      <c r="KQ18" s="48"/>
      <c r="KR18" s="48"/>
      <c r="KS18" s="48"/>
      <c r="KT18" s="48"/>
      <c r="KU18" s="48"/>
      <c r="KV18" s="48"/>
      <c r="KW18" s="48"/>
      <c r="KX18" s="48"/>
      <c r="KY18" s="48"/>
      <c r="KZ18" s="48"/>
      <c r="LA18" s="48"/>
      <c r="LB18" s="48"/>
      <c r="LC18" s="48"/>
      <c r="LD18" s="48"/>
      <c r="LE18" s="48"/>
      <c r="LF18" s="48"/>
      <c r="LG18" s="48"/>
      <c r="LH18" s="48"/>
      <c r="LI18" s="48"/>
      <c r="LJ18" s="48"/>
      <c r="LK18" s="48"/>
      <c r="LL18" s="48"/>
      <c r="LM18" s="48"/>
      <c r="LN18" s="48"/>
      <c r="LO18" s="48"/>
      <c r="LP18" s="48"/>
      <c r="LQ18" s="48"/>
      <c r="LR18" s="48"/>
      <c r="LS18" s="48"/>
      <c r="LT18" s="48"/>
      <c r="LU18" s="48"/>
      <c r="LV18" s="48"/>
      <c r="LW18" s="48"/>
      <c r="LX18" s="48"/>
      <c r="LY18" s="48"/>
      <c r="LZ18" s="48"/>
      <c r="MA18" s="48"/>
      <c r="MB18" s="48"/>
      <c r="MC18" s="48"/>
      <c r="MD18" s="48"/>
      <c r="ME18" s="48"/>
      <c r="MF18" s="48"/>
      <c r="MG18" s="48"/>
      <c r="MH18" s="48"/>
      <c r="MI18" s="48"/>
      <c r="MJ18" s="48"/>
      <c r="MK18" s="48"/>
      <c r="ML18" s="48"/>
      <c r="MM18" s="48"/>
      <c r="MN18" s="48"/>
      <c r="MO18" s="48"/>
      <c r="MP18" s="48"/>
      <c r="MQ18" s="48"/>
      <c r="MR18" s="48"/>
      <c r="MS18" s="48"/>
      <c r="MT18" s="48"/>
      <c r="MU18" s="48"/>
      <c r="MV18" s="48"/>
      <c r="MW18" s="48"/>
      <c r="MX18" s="48"/>
      <c r="MY18" s="48"/>
      <c r="MZ18" s="48"/>
      <c r="NA18" s="48"/>
      <c r="NB18" s="48"/>
      <c r="NC18" s="48"/>
      <c r="ND18" s="48"/>
      <c r="NE18" s="48"/>
      <c r="NF18" s="48"/>
      <c r="NG18" s="48"/>
      <c r="NH18" s="48"/>
      <c r="NI18" s="48"/>
      <c r="NJ18" s="48"/>
      <c r="NK18" s="48"/>
      <c r="NL18" s="48"/>
    </row>
    <row r="19" spans="1:376" s="7" customFormat="1" ht="15.75" customHeight="1" x14ac:dyDescent="0.2">
      <c r="A19" s="45"/>
      <c r="B19" s="45"/>
      <c r="C19" s="46"/>
      <c r="D19" s="46"/>
      <c r="E19" s="47" t="str">
        <f t="shared" si="0"/>
        <v/>
      </c>
      <c r="F19" s="47" t="str">
        <f t="shared" si="1"/>
        <v/>
      </c>
      <c r="G19" s="46"/>
      <c r="H19" s="47" t="str">
        <f>IF($B19="","",(COUNTIF($L19:$NL19,"P")+0.5*COUNTIF($L19:$NL19,"P5"))*Impostazioni!$C$6)</f>
        <v/>
      </c>
      <c r="I19" s="47" t="str">
        <f t="shared" si="2"/>
        <v/>
      </c>
      <c r="J19" s="47" t="str">
        <f t="shared" si="3"/>
        <v/>
      </c>
      <c r="K19" s="47" t="str">
        <f t="shared" si="4"/>
        <v/>
      </c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  <c r="HK19" s="48"/>
      <c r="HL19" s="48"/>
      <c r="HM19" s="48"/>
      <c r="HN19" s="48"/>
      <c r="HO19" s="48"/>
      <c r="HP19" s="48"/>
      <c r="HQ19" s="48"/>
      <c r="HR19" s="48"/>
      <c r="HS19" s="48"/>
      <c r="HT19" s="48"/>
      <c r="HU19" s="48"/>
      <c r="HV19" s="48"/>
      <c r="HW19" s="48"/>
      <c r="HX19" s="48"/>
      <c r="HY19" s="48"/>
      <c r="HZ19" s="48"/>
      <c r="IA19" s="48"/>
      <c r="IB19" s="48"/>
      <c r="IC19" s="48"/>
      <c r="ID19" s="48"/>
      <c r="IE19" s="48"/>
      <c r="IF19" s="48"/>
      <c r="IG19" s="48"/>
      <c r="IH19" s="48"/>
      <c r="II19" s="48"/>
      <c r="IJ19" s="48"/>
      <c r="IK19" s="48"/>
      <c r="IL19" s="48"/>
      <c r="IM19" s="48"/>
      <c r="IN19" s="48"/>
      <c r="IO19" s="48"/>
      <c r="IP19" s="48"/>
      <c r="IQ19" s="48"/>
      <c r="IR19" s="48"/>
      <c r="IS19" s="48"/>
      <c r="IT19" s="48"/>
      <c r="IU19" s="48"/>
      <c r="IV19" s="48"/>
      <c r="IW19" s="48"/>
      <c r="IX19" s="48"/>
      <c r="IY19" s="48"/>
      <c r="IZ19" s="48"/>
      <c r="JA19" s="48"/>
      <c r="JB19" s="48"/>
      <c r="JC19" s="48"/>
      <c r="JD19" s="48"/>
      <c r="JE19" s="48"/>
      <c r="JF19" s="48"/>
      <c r="JG19" s="48"/>
      <c r="JH19" s="48"/>
      <c r="JI19" s="48"/>
      <c r="JJ19" s="48"/>
      <c r="JK19" s="48"/>
      <c r="JL19" s="48"/>
      <c r="JM19" s="48"/>
      <c r="JN19" s="48"/>
      <c r="JO19" s="48"/>
      <c r="JP19" s="48"/>
      <c r="JQ19" s="48"/>
      <c r="JR19" s="48"/>
      <c r="JS19" s="48"/>
      <c r="JT19" s="48"/>
      <c r="JU19" s="48"/>
      <c r="JV19" s="48"/>
      <c r="JW19" s="48"/>
      <c r="JX19" s="48"/>
      <c r="JY19" s="48"/>
      <c r="JZ19" s="48"/>
      <c r="KA19" s="48"/>
      <c r="KB19" s="48"/>
      <c r="KC19" s="48"/>
      <c r="KD19" s="48"/>
      <c r="KE19" s="48"/>
      <c r="KF19" s="48"/>
      <c r="KG19" s="48"/>
      <c r="KH19" s="48"/>
      <c r="KI19" s="48"/>
      <c r="KJ19" s="48"/>
      <c r="KK19" s="48"/>
      <c r="KL19" s="48"/>
      <c r="KM19" s="48"/>
      <c r="KN19" s="48"/>
      <c r="KO19" s="48"/>
      <c r="KP19" s="48"/>
      <c r="KQ19" s="48"/>
      <c r="KR19" s="48"/>
      <c r="KS19" s="48"/>
      <c r="KT19" s="48"/>
      <c r="KU19" s="48"/>
      <c r="KV19" s="48"/>
      <c r="KW19" s="48"/>
      <c r="KX19" s="48"/>
      <c r="KY19" s="48"/>
      <c r="KZ19" s="48"/>
      <c r="LA19" s="48"/>
      <c r="LB19" s="48"/>
      <c r="LC19" s="48"/>
      <c r="LD19" s="48"/>
      <c r="LE19" s="48"/>
      <c r="LF19" s="48"/>
      <c r="LG19" s="48"/>
      <c r="LH19" s="48"/>
      <c r="LI19" s="48"/>
      <c r="LJ19" s="48"/>
      <c r="LK19" s="48"/>
      <c r="LL19" s="48"/>
      <c r="LM19" s="48"/>
      <c r="LN19" s="48"/>
      <c r="LO19" s="48"/>
      <c r="LP19" s="48"/>
      <c r="LQ19" s="48"/>
      <c r="LR19" s="48"/>
      <c r="LS19" s="48"/>
      <c r="LT19" s="48"/>
      <c r="LU19" s="48"/>
      <c r="LV19" s="48"/>
      <c r="LW19" s="48"/>
      <c r="LX19" s="48"/>
      <c r="LY19" s="48"/>
      <c r="LZ19" s="48"/>
      <c r="MA19" s="48"/>
      <c r="MB19" s="48"/>
      <c r="MC19" s="48"/>
      <c r="MD19" s="48"/>
      <c r="ME19" s="48"/>
      <c r="MF19" s="48"/>
      <c r="MG19" s="48"/>
      <c r="MH19" s="48"/>
      <c r="MI19" s="48"/>
      <c r="MJ19" s="48"/>
      <c r="MK19" s="48"/>
      <c r="ML19" s="48"/>
      <c r="MM19" s="48"/>
      <c r="MN19" s="48"/>
      <c r="MO19" s="48"/>
      <c r="MP19" s="48"/>
      <c r="MQ19" s="48"/>
      <c r="MR19" s="48"/>
      <c r="MS19" s="48"/>
      <c r="MT19" s="48"/>
      <c r="MU19" s="48"/>
      <c r="MV19" s="48"/>
      <c r="MW19" s="48"/>
      <c r="MX19" s="48"/>
      <c r="MY19" s="48"/>
      <c r="MZ19" s="48"/>
      <c r="NA19" s="48"/>
      <c r="NB19" s="48"/>
      <c r="NC19" s="48"/>
      <c r="ND19" s="48"/>
      <c r="NE19" s="48"/>
      <c r="NF19" s="48"/>
      <c r="NG19" s="48"/>
      <c r="NH19" s="48"/>
      <c r="NI19" s="48"/>
      <c r="NJ19" s="48"/>
      <c r="NK19" s="48"/>
      <c r="NL19" s="48"/>
    </row>
    <row r="20" spans="1:376" s="7" customFormat="1" ht="15.75" customHeight="1" x14ac:dyDescent="0.2">
      <c r="A20" s="45"/>
      <c r="B20" s="45"/>
      <c r="C20" s="46"/>
      <c r="D20" s="46"/>
      <c r="E20" s="47" t="str">
        <f t="shared" si="0"/>
        <v/>
      </c>
      <c r="F20" s="47" t="str">
        <f t="shared" si="1"/>
        <v/>
      </c>
      <c r="G20" s="46"/>
      <c r="H20" s="47" t="str">
        <f>IF($B20="","",(COUNTIF($L20:$NL20,"P")+0.5*COUNTIF($L20:$NL20,"P5"))*Impostazioni!$C$6)</f>
        <v/>
      </c>
      <c r="I20" s="47" t="str">
        <f t="shared" si="2"/>
        <v/>
      </c>
      <c r="J20" s="47" t="str">
        <f t="shared" si="3"/>
        <v/>
      </c>
      <c r="K20" s="47" t="str">
        <f t="shared" si="4"/>
        <v/>
      </c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  <c r="HK20" s="48"/>
      <c r="HL20" s="48"/>
      <c r="HM20" s="48"/>
      <c r="HN20" s="48"/>
      <c r="HO20" s="48"/>
      <c r="HP20" s="48"/>
      <c r="HQ20" s="48"/>
      <c r="HR20" s="48"/>
      <c r="HS20" s="48"/>
      <c r="HT20" s="48"/>
      <c r="HU20" s="48"/>
      <c r="HV20" s="48"/>
      <c r="HW20" s="48"/>
      <c r="HX20" s="48"/>
      <c r="HY20" s="48"/>
      <c r="HZ20" s="48"/>
      <c r="IA20" s="48"/>
      <c r="IB20" s="48"/>
      <c r="IC20" s="48"/>
      <c r="ID20" s="48"/>
      <c r="IE20" s="48"/>
      <c r="IF20" s="48"/>
      <c r="IG20" s="48"/>
      <c r="IH20" s="48"/>
      <c r="II20" s="48"/>
      <c r="IJ20" s="48"/>
      <c r="IK20" s="48"/>
      <c r="IL20" s="48"/>
      <c r="IM20" s="48"/>
      <c r="IN20" s="48"/>
      <c r="IO20" s="48"/>
      <c r="IP20" s="48"/>
      <c r="IQ20" s="48"/>
      <c r="IR20" s="48"/>
      <c r="IS20" s="48"/>
      <c r="IT20" s="48"/>
      <c r="IU20" s="48"/>
      <c r="IV20" s="48"/>
      <c r="IW20" s="48"/>
      <c r="IX20" s="48"/>
      <c r="IY20" s="48"/>
      <c r="IZ20" s="48"/>
      <c r="JA20" s="48"/>
      <c r="JB20" s="48"/>
      <c r="JC20" s="48"/>
      <c r="JD20" s="48"/>
      <c r="JE20" s="48"/>
      <c r="JF20" s="48"/>
      <c r="JG20" s="48"/>
      <c r="JH20" s="48"/>
      <c r="JI20" s="48"/>
      <c r="JJ20" s="48"/>
      <c r="JK20" s="48"/>
      <c r="JL20" s="48"/>
      <c r="JM20" s="48"/>
      <c r="JN20" s="48"/>
      <c r="JO20" s="48"/>
      <c r="JP20" s="48"/>
      <c r="JQ20" s="48"/>
      <c r="JR20" s="48"/>
      <c r="JS20" s="48"/>
      <c r="JT20" s="48"/>
      <c r="JU20" s="48"/>
      <c r="JV20" s="48"/>
      <c r="JW20" s="48"/>
      <c r="JX20" s="48"/>
      <c r="JY20" s="48"/>
      <c r="JZ20" s="48"/>
      <c r="KA20" s="48"/>
      <c r="KB20" s="48"/>
      <c r="KC20" s="48"/>
      <c r="KD20" s="48"/>
      <c r="KE20" s="48"/>
      <c r="KF20" s="48"/>
      <c r="KG20" s="48"/>
      <c r="KH20" s="48"/>
      <c r="KI20" s="48"/>
      <c r="KJ20" s="48"/>
      <c r="KK20" s="48"/>
      <c r="KL20" s="48"/>
      <c r="KM20" s="48"/>
      <c r="KN20" s="48"/>
      <c r="KO20" s="48"/>
      <c r="KP20" s="48"/>
      <c r="KQ20" s="48"/>
      <c r="KR20" s="48"/>
      <c r="KS20" s="48"/>
      <c r="KT20" s="48"/>
      <c r="KU20" s="48"/>
      <c r="KV20" s="48"/>
      <c r="KW20" s="48"/>
      <c r="KX20" s="48"/>
      <c r="KY20" s="48"/>
      <c r="KZ20" s="48"/>
      <c r="LA20" s="48"/>
      <c r="LB20" s="48"/>
      <c r="LC20" s="48"/>
      <c r="LD20" s="48"/>
      <c r="LE20" s="48"/>
      <c r="LF20" s="48"/>
      <c r="LG20" s="48"/>
      <c r="LH20" s="48"/>
      <c r="LI20" s="48"/>
      <c r="LJ20" s="48"/>
      <c r="LK20" s="48"/>
      <c r="LL20" s="48"/>
      <c r="LM20" s="48"/>
      <c r="LN20" s="48"/>
      <c r="LO20" s="48"/>
      <c r="LP20" s="48"/>
      <c r="LQ20" s="48"/>
      <c r="LR20" s="48"/>
      <c r="LS20" s="48"/>
      <c r="LT20" s="48"/>
      <c r="LU20" s="48"/>
      <c r="LV20" s="48"/>
      <c r="LW20" s="48"/>
      <c r="LX20" s="48"/>
      <c r="LY20" s="48"/>
      <c r="LZ20" s="48"/>
      <c r="MA20" s="48"/>
      <c r="MB20" s="48"/>
      <c r="MC20" s="48"/>
      <c r="MD20" s="48"/>
      <c r="ME20" s="48"/>
      <c r="MF20" s="48"/>
      <c r="MG20" s="48"/>
      <c r="MH20" s="48"/>
      <c r="MI20" s="48"/>
      <c r="MJ20" s="48"/>
      <c r="MK20" s="48"/>
      <c r="ML20" s="48"/>
      <c r="MM20" s="48"/>
      <c r="MN20" s="48"/>
      <c r="MO20" s="48"/>
      <c r="MP20" s="48"/>
      <c r="MQ20" s="48"/>
      <c r="MR20" s="48"/>
      <c r="MS20" s="48"/>
      <c r="MT20" s="48"/>
      <c r="MU20" s="48"/>
      <c r="MV20" s="48"/>
      <c r="MW20" s="48"/>
      <c r="MX20" s="48"/>
      <c r="MY20" s="48"/>
      <c r="MZ20" s="48"/>
      <c r="NA20" s="48"/>
      <c r="NB20" s="48"/>
      <c r="NC20" s="48"/>
      <c r="ND20" s="48"/>
      <c r="NE20" s="48"/>
      <c r="NF20" s="48"/>
      <c r="NG20" s="48"/>
      <c r="NH20" s="48"/>
      <c r="NI20" s="48"/>
      <c r="NJ20" s="48"/>
      <c r="NK20" s="48"/>
      <c r="NL20" s="48"/>
    </row>
    <row r="21" spans="1:376" s="7" customFormat="1" ht="15.75" customHeight="1" x14ac:dyDescent="0.2">
      <c r="A21" s="45"/>
      <c r="B21" s="45"/>
      <c r="C21" s="46"/>
      <c r="D21" s="46"/>
      <c r="E21" s="47" t="str">
        <f t="shared" si="0"/>
        <v/>
      </c>
      <c r="F21" s="47" t="str">
        <f t="shared" si="1"/>
        <v/>
      </c>
      <c r="G21" s="46"/>
      <c r="H21" s="47" t="str">
        <f>IF($B21="","",(COUNTIF($L21:$NL21,"P")+0.5*COUNTIF($L21:$NL21,"P5"))*Impostazioni!$C$6)</f>
        <v/>
      </c>
      <c r="I21" s="47" t="str">
        <f t="shared" si="2"/>
        <v/>
      </c>
      <c r="J21" s="47" t="str">
        <f t="shared" si="3"/>
        <v/>
      </c>
      <c r="K21" s="47" t="str">
        <f t="shared" si="4"/>
        <v/>
      </c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48"/>
      <c r="IF21" s="48"/>
      <c r="IG21" s="48"/>
      <c r="IH21" s="48"/>
      <c r="II21" s="48"/>
      <c r="IJ21" s="48"/>
      <c r="IK21" s="48"/>
      <c r="IL21" s="48"/>
      <c r="IM21" s="48"/>
      <c r="IN21" s="48"/>
      <c r="IO21" s="48"/>
      <c r="IP21" s="48"/>
      <c r="IQ21" s="48"/>
      <c r="IR21" s="48"/>
      <c r="IS21" s="48"/>
      <c r="IT21" s="48"/>
      <c r="IU21" s="48"/>
      <c r="IV21" s="48"/>
      <c r="IW21" s="48"/>
      <c r="IX21" s="48"/>
      <c r="IY21" s="48"/>
      <c r="IZ21" s="48"/>
      <c r="JA21" s="48"/>
      <c r="JB21" s="48"/>
      <c r="JC21" s="48"/>
      <c r="JD21" s="48"/>
      <c r="JE21" s="48"/>
      <c r="JF21" s="48"/>
      <c r="JG21" s="48"/>
      <c r="JH21" s="48"/>
      <c r="JI21" s="48"/>
      <c r="JJ21" s="48"/>
      <c r="JK21" s="48"/>
      <c r="JL21" s="48"/>
      <c r="JM21" s="48"/>
      <c r="JN21" s="48"/>
      <c r="JO21" s="48"/>
      <c r="JP21" s="48"/>
      <c r="JQ21" s="48"/>
      <c r="JR21" s="48"/>
      <c r="JS21" s="48"/>
      <c r="JT21" s="48"/>
      <c r="JU21" s="48"/>
      <c r="JV21" s="48"/>
      <c r="JW21" s="48"/>
      <c r="JX21" s="48"/>
      <c r="JY21" s="48"/>
      <c r="JZ21" s="48"/>
      <c r="KA21" s="48"/>
      <c r="KB21" s="48"/>
      <c r="KC21" s="48"/>
      <c r="KD21" s="48"/>
      <c r="KE21" s="48"/>
      <c r="KF21" s="48"/>
      <c r="KG21" s="48"/>
      <c r="KH21" s="48"/>
      <c r="KI21" s="48"/>
      <c r="KJ21" s="48"/>
      <c r="KK21" s="48"/>
      <c r="KL21" s="48"/>
      <c r="KM21" s="48"/>
      <c r="KN21" s="48"/>
      <c r="KO21" s="48"/>
      <c r="KP21" s="48"/>
      <c r="KQ21" s="48"/>
      <c r="KR21" s="48"/>
      <c r="KS21" s="48"/>
      <c r="KT21" s="48"/>
      <c r="KU21" s="48"/>
      <c r="KV21" s="48"/>
      <c r="KW21" s="48"/>
      <c r="KX21" s="48"/>
      <c r="KY21" s="48"/>
      <c r="KZ21" s="48"/>
      <c r="LA21" s="48"/>
      <c r="LB21" s="48"/>
      <c r="LC21" s="48"/>
      <c r="LD21" s="48"/>
      <c r="LE21" s="48"/>
      <c r="LF21" s="48"/>
      <c r="LG21" s="48"/>
      <c r="LH21" s="48"/>
      <c r="LI21" s="48"/>
      <c r="LJ21" s="48"/>
      <c r="LK21" s="48"/>
      <c r="LL21" s="48"/>
      <c r="LM21" s="48"/>
      <c r="LN21" s="48"/>
      <c r="LO21" s="48"/>
      <c r="LP21" s="48"/>
      <c r="LQ21" s="48"/>
      <c r="LR21" s="48"/>
      <c r="LS21" s="48"/>
      <c r="LT21" s="48"/>
      <c r="LU21" s="48"/>
      <c r="LV21" s="48"/>
      <c r="LW21" s="48"/>
      <c r="LX21" s="48"/>
      <c r="LY21" s="48"/>
      <c r="LZ21" s="48"/>
      <c r="MA21" s="48"/>
      <c r="MB21" s="48"/>
      <c r="MC21" s="48"/>
      <c r="MD21" s="48"/>
      <c r="ME21" s="48"/>
      <c r="MF21" s="48"/>
      <c r="MG21" s="48"/>
      <c r="MH21" s="48"/>
      <c r="MI21" s="48"/>
      <c r="MJ21" s="48"/>
      <c r="MK21" s="48"/>
      <c r="ML21" s="48"/>
      <c r="MM21" s="48"/>
      <c r="MN21" s="48"/>
      <c r="MO21" s="48"/>
      <c r="MP21" s="48"/>
      <c r="MQ21" s="48"/>
      <c r="MR21" s="48"/>
      <c r="MS21" s="48"/>
      <c r="MT21" s="48"/>
      <c r="MU21" s="48"/>
      <c r="MV21" s="48"/>
      <c r="MW21" s="48"/>
      <c r="MX21" s="48"/>
      <c r="MY21" s="48"/>
      <c r="MZ21" s="48"/>
      <c r="NA21" s="48"/>
      <c r="NB21" s="48"/>
      <c r="NC21" s="48"/>
      <c r="ND21" s="48"/>
      <c r="NE21" s="48"/>
      <c r="NF21" s="48"/>
      <c r="NG21" s="48"/>
      <c r="NH21" s="48"/>
      <c r="NI21" s="48"/>
      <c r="NJ21" s="48"/>
      <c r="NK21" s="48"/>
      <c r="NL21" s="48"/>
    </row>
    <row r="22" spans="1:376" s="7" customFormat="1" ht="15.75" customHeight="1" x14ac:dyDescent="0.2">
      <c r="A22" s="45"/>
      <c r="B22" s="45"/>
      <c r="C22" s="46"/>
      <c r="D22" s="46"/>
      <c r="E22" s="47" t="str">
        <f t="shared" si="0"/>
        <v/>
      </c>
      <c r="F22" s="47" t="str">
        <f t="shared" si="1"/>
        <v/>
      </c>
      <c r="G22" s="46"/>
      <c r="H22" s="47" t="str">
        <f>IF($B22="","",(COUNTIF($L22:$NL22,"P")+0.5*COUNTIF($L22:$NL22,"P5"))*Impostazioni!$C$6)</f>
        <v/>
      </c>
      <c r="I22" s="47" t="str">
        <f t="shared" si="2"/>
        <v/>
      </c>
      <c r="J22" s="47" t="str">
        <f t="shared" si="3"/>
        <v/>
      </c>
      <c r="K22" s="47" t="str">
        <f t="shared" si="4"/>
        <v/>
      </c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8"/>
      <c r="HU22" s="48"/>
      <c r="HV22" s="48"/>
      <c r="HW22" s="48"/>
      <c r="HX22" s="48"/>
      <c r="HY22" s="48"/>
      <c r="HZ22" s="48"/>
      <c r="IA22" s="48"/>
      <c r="IB22" s="48"/>
      <c r="IC22" s="48"/>
      <c r="ID22" s="48"/>
      <c r="IE22" s="48"/>
      <c r="IF22" s="48"/>
      <c r="IG22" s="48"/>
      <c r="IH22" s="48"/>
      <c r="II22" s="48"/>
      <c r="IJ22" s="48"/>
      <c r="IK22" s="48"/>
      <c r="IL22" s="48"/>
      <c r="IM22" s="48"/>
      <c r="IN22" s="48"/>
      <c r="IO22" s="48"/>
      <c r="IP22" s="48"/>
      <c r="IQ22" s="48"/>
      <c r="IR22" s="48"/>
      <c r="IS22" s="48"/>
      <c r="IT22" s="48"/>
      <c r="IU22" s="48"/>
      <c r="IV22" s="48"/>
      <c r="IW22" s="48"/>
      <c r="IX22" s="48"/>
      <c r="IY22" s="48"/>
      <c r="IZ22" s="48"/>
      <c r="JA22" s="48"/>
      <c r="JB22" s="48"/>
      <c r="JC22" s="48"/>
      <c r="JD22" s="48"/>
      <c r="JE22" s="48"/>
      <c r="JF22" s="48"/>
      <c r="JG22" s="48"/>
      <c r="JH22" s="48"/>
      <c r="JI22" s="48"/>
      <c r="JJ22" s="48"/>
      <c r="JK22" s="48"/>
      <c r="JL22" s="48"/>
      <c r="JM22" s="48"/>
      <c r="JN22" s="48"/>
      <c r="JO22" s="48"/>
      <c r="JP22" s="48"/>
      <c r="JQ22" s="48"/>
      <c r="JR22" s="48"/>
      <c r="JS22" s="48"/>
      <c r="JT22" s="48"/>
      <c r="JU22" s="48"/>
      <c r="JV22" s="48"/>
      <c r="JW22" s="48"/>
      <c r="JX22" s="48"/>
      <c r="JY22" s="48"/>
      <c r="JZ22" s="48"/>
      <c r="KA22" s="48"/>
      <c r="KB22" s="48"/>
      <c r="KC22" s="48"/>
      <c r="KD22" s="48"/>
      <c r="KE22" s="48"/>
      <c r="KF22" s="48"/>
      <c r="KG22" s="48"/>
      <c r="KH22" s="48"/>
      <c r="KI22" s="48"/>
      <c r="KJ22" s="48"/>
      <c r="KK22" s="48"/>
      <c r="KL22" s="48"/>
      <c r="KM22" s="48"/>
      <c r="KN22" s="48"/>
      <c r="KO22" s="48"/>
      <c r="KP22" s="48"/>
      <c r="KQ22" s="48"/>
      <c r="KR22" s="48"/>
      <c r="KS22" s="48"/>
      <c r="KT22" s="48"/>
      <c r="KU22" s="48"/>
      <c r="KV22" s="48"/>
      <c r="KW22" s="48"/>
      <c r="KX22" s="48"/>
      <c r="KY22" s="48"/>
      <c r="KZ22" s="48"/>
      <c r="LA22" s="48"/>
      <c r="LB22" s="48"/>
      <c r="LC22" s="48"/>
      <c r="LD22" s="48"/>
      <c r="LE22" s="48"/>
      <c r="LF22" s="48"/>
      <c r="LG22" s="48"/>
      <c r="LH22" s="48"/>
      <c r="LI22" s="48"/>
      <c r="LJ22" s="48"/>
      <c r="LK22" s="48"/>
      <c r="LL22" s="48"/>
      <c r="LM22" s="48"/>
      <c r="LN22" s="48"/>
      <c r="LO22" s="48"/>
      <c r="LP22" s="48"/>
      <c r="LQ22" s="48"/>
      <c r="LR22" s="48"/>
      <c r="LS22" s="48"/>
      <c r="LT22" s="48"/>
      <c r="LU22" s="48"/>
      <c r="LV22" s="48"/>
      <c r="LW22" s="48"/>
      <c r="LX22" s="48"/>
      <c r="LY22" s="48"/>
      <c r="LZ22" s="48"/>
      <c r="MA22" s="48"/>
      <c r="MB22" s="48"/>
      <c r="MC22" s="48"/>
      <c r="MD22" s="48"/>
      <c r="ME22" s="48"/>
      <c r="MF22" s="48"/>
      <c r="MG22" s="48"/>
      <c r="MH22" s="48"/>
      <c r="MI22" s="48"/>
      <c r="MJ22" s="48"/>
      <c r="MK22" s="48"/>
      <c r="ML22" s="48"/>
      <c r="MM22" s="48"/>
      <c r="MN22" s="48"/>
      <c r="MO22" s="48"/>
      <c r="MP22" s="48"/>
      <c r="MQ22" s="48"/>
      <c r="MR22" s="48"/>
      <c r="MS22" s="48"/>
      <c r="MT22" s="48"/>
      <c r="MU22" s="48"/>
      <c r="MV22" s="48"/>
      <c r="MW22" s="48"/>
      <c r="MX22" s="48"/>
      <c r="MY22" s="48"/>
      <c r="MZ22" s="48"/>
      <c r="NA22" s="48"/>
      <c r="NB22" s="48"/>
      <c r="NC22" s="48"/>
      <c r="ND22" s="48"/>
      <c r="NE22" s="48"/>
      <c r="NF22" s="48"/>
      <c r="NG22" s="48"/>
      <c r="NH22" s="48"/>
      <c r="NI22" s="48"/>
      <c r="NJ22" s="48"/>
      <c r="NK22" s="48"/>
      <c r="NL22" s="48"/>
    </row>
    <row r="23" spans="1:376" s="7" customFormat="1" ht="15.75" customHeight="1" x14ac:dyDescent="0.2">
      <c r="A23" s="45"/>
      <c r="B23" s="45"/>
      <c r="C23" s="46"/>
      <c r="D23" s="46"/>
      <c r="E23" s="47" t="str">
        <f t="shared" si="0"/>
        <v/>
      </c>
      <c r="F23" s="47" t="str">
        <f t="shared" si="1"/>
        <v/>
      </c>
      <c r="G23" s="46"/>
      <c r="H23" s="47" t="str">
        <f>IF($B23="","",(COUNTIF($L23:$NL23,"P")+0.5*COUNTIF($L23:$NL23,"P5"))*Impostazioni!$C$6)</f>
        <v/>
      </c>
      <c r="I23" s="47" t="str">
        <f t="shared" si="2"/>
        <v/>
      </c>
      <c r="J23" s="47" t="str">
        <f t="shared" si="3"/>
        <v/>
      </c>
      <c r="K23" s="47" t="str">
        <f t="shared" si="4"/>
        <v/>
      </c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  <c r="HT23" s="48"/>
      <c r="HU23" s="48"/>
      <c r="HV23" s="48"/>
      <c r="HW23" s="48"/>
      <c r="HX23" s="48"/>
      <c r="HY23" s="48"/>
      <c r="HZ23" s="48"/>
      <c r="IA23" s="48"/>
      <c r="IB23" s="48"/>
      <c r="IC23" s="48"/>
      <c r="ID23" s="48"/>
      <c r="IE23" s="48"/>
      <c r="IF23" s="48"/>
      <c r="IG23" s="48"/>
      <c r="IH23" s="48"/>
      <c r="II23" s="48"/>
      <c r="IJ23" s="48"/>
      <c r="IK23" s="48"/>
      <c r="IL23" s="48"/>
      <c r="IM23" s="48"/>
      <c r="IN23" s="48"/>
      <c r="IO23" s="48"/>
      <c r="IP23" s="48"/>
      <c r="IQ23" s="48"/>
      <c r="IR23" s="48"/>
      <c r="IS23" s="48"/>
      <c r="IT23" s="48"/>
      <c r="IU23" s="48"/>
      <c r="IV23" s="48"/>
      <c r="IW23" s="48"/>
      <c r="IX23" s="48"/>
      <c r="IY23" s="48"/>
      <c r="IZ23" s="48"/>
      <c r="JA23" s="48"/>
      <c r="JB23" s="48"/>
      <c r="JC23" s="48"/>
      <c r="JD23" s="48"/>
      <c r="JE23" s="48"/>
      <c r="JF23" s="48"/>
      <c r="JG23" s="48"/>
      <c r="JH23" s="48"/>
      <c r="JI23" s="48"/>
      <c r="JJ23" s="48"/>
      <c r="JK23" s="48"/>
      <c r="JL23" s="48"/>
      <c r="JM23" s="48"/>
      <c r="JN23" s="48"/>
      <c r="JO23" s="48"/>
      <c r="JP23" s="48"/>
      <c r="JQ23" s="48"/>
      <c r="JR23" s="48"/>
      <c r="JS23" s="48"/>
      <c r="JT23" s="48"/>
      <c r="JU23" s="48"/>
      <c r="JV23" s="48"/>
      <c r="JW23" s="48"/>
      <c r="JX23" s="48"/>
      <c r="JY23" s="48"/>
      <c r="JZ23" s="48"/>
      <c r="KA23" s="48"/>
      <c r="KB23" s="48"/>
      <c r="KC23" s="48"/>
      <c r="KD23" s="48"/>
      <c r="KE23" s="48"/>
      <c r="KF23" s="48"/>
      <c r="KG23" s="48"/>
      <c r="KH23" s="48"/>
      <c r="KI23" s="48"/>
      <c r="KJ23" s="48"/>
      <c r="KK23" s="48"/>
      <c r="KL23" s="48"/>
      <c r="KM23" s="48"/>
      <c r="KN23" s="48"/>
      <c r="KO23" s="48"/>
      <c r="KP23" s="48"/>
      <c r="KQ23" s="48"/>
      <c r="KR23" s="48"/>
      <c r="KS23" s="48"/>
      <c r="KT23" s="48"/>
      <c r="KU23" s="48"/>
      <c r="KV23" s="48"/>
      <c r="KW23" s="48"/>
      <c r="KX23" s="48"/>
      <c r="KY23" s="48"/>
      <c r="KZ23" s="48"/>
      <c r="LA23" s="48"/>
      <c r="LB23" s="48"/>
      <c r="LC23" s="48"/>
      <c r="LD23" s="48"/>
      <c r="LE23" s="48"/>
      <c r="LF23" s="48"/>
      <c r="LG23" s="48"/>
      <c r="LH23" s="48"/>
      <c r="LI23" s="48"/>
      <c r="LJ23" s="48"/>
      <c r="LK23" s="48"/>
      <c r="LL23" s="48"/>
      <c r="LM23" s="48"/>
      <c r="LN23" s="48"/>
      <c r="LO23" s="48"/>
      <c r="LP23" s="48"/>
      <c r="LQ23" s="48"/>
      <c r="LR23" s="48"/>
      <c r="LS23" s="48"/>
      <c r="LT23" s="48"/>
      <c r="LU23" s="48"/>
      <c r="LV23" s="48"/>
      <c r="LW23" s="48"/>
      <c r="LX23" s="48"/>
      <c r="LY23" s="48"/>
      <c r="LZ23" s="48"/>
      <c r="MA23" s="48"/>
      <c r="MB23" s="48"/>
      <c r="MC23" s="48"/>
      <c r="MD23" s="48"/>
      <c r="ME23" s="48"/>
      <c r="MF23" s="48"/>
      <c r="MG23" s="48"/>
      <c r="MH23" s="48"/>
      <c r="MI23" s="48"/>
      <c r="MJ23" s="48"/>
      <c r="MK23" s="48"/>
      <c r="ML23" s="48"/>
      <c r="MM23" s="48"/>
      <c r="MN23" s="48"/>
      <c r="MO23" s="48"/>
      <c r="MP23" s="48"/>
      <c r="MQ23" s="48"/>
      <c r="MR23" s="48"/>
      <c r="MS23" s="48"/>
      <c r="MT23" s="48"/>
      <c r="MU23" s="48"/>
      <c r="MV23" s="48"/>
      <c r="MW23" s="48"/>
      <c r="MX23" s="48"/>
      <c r="MY23" s="48"/>
      <c r="MZ23" s="48"/>
      <c r="NA23" s="48"/>
      <c r="NB23" s="48"/>
      <c r="NC23" s="48"/>
      <c r="ND23" s="48"/>
      <c r="NE23" s="48"/>
      <c r="NF23" s="48"/>
      <c r="NG23" s="48"/>
      <c r="NH23" s="48"/>
      <c r="NI23" s="48"/>
      <c r="NJ23" s="48"/>
      <c r="NK23" s="48"/>
      <c r="NL23" s="48"/>
    </row>
    <row r="24" spans="1:376" s="7" customFormat="1" ht="15.75" customHeight="1" x14ac:dyDescent="0.2">
      <c r="A24" s="45"/>
      <c r="B24" s="45"/>
      <c r="C24" s="46"/>
      <c r="D24" s="46"/>
      <c r="E24" s="47" t="str">
        <f t="shared" si="0"/>
        <v/>
      </c>
      <c r="F24" s="47" t="str">
        <f t="shared" si="1"/>
        <v/>
      </c>
      <c r="G24" s="46"/>
      <c r="H24" s="47" t="str">
        <f>IF($B24="","",(COUNTIF($L24:$NL24,"P")+0.5*COUNTIF($L24:$NL24,"P5"))*Impostazioni!$C$6)</f>
        <v/>
      </c>
      <c r="I24" s="47" t="str">
        <f t="shared" si="2"/>
        <v/>
      </c>
      <c r="J24" s="47" t="str">
        <f t="shared" si="3"/>
        <v/>
      </c>
      <c r="K24" s="47" t="str">
        <f t="shared" si="4"/>
        <v/>
      </c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  <c r="EP24" s="48"/>
      <c r="EQ24" s="48"/>
      <c r="ER24" s="48"/>
      <c r="ES24" s="48"/>
      <c r="ET24" s="48"/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  <c r="FL24" s="48"/>
      <c r="FM24" s="48"/>
      <c r="FN24" s="48"/>
      <c r="FO24" s="48"/>
      <c r="FP24" s="48"/>
      <c r="FQ24" s="48"/>
      <c r="FR24" s="48"/>
      <c r="FS24" s="48"/>
      <c r="FT24" s="48"/>
      <c r="FU24" s="48"/>
      <c r="FV24" s="48"/>
      <c r="FW24" s="48"/>
      <c r="FX24" s="48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  <c r="HK24" s="48"/>
      <c r="HL24" s="48"/>
      <c r="HM24" s="48"/>
      <c r="HN24" s="48"/>
      <c r="HO24" s="48"/>
      <c r="HP24" s="48"/>
      <c r="HQ24" s="48"/>
      <c r="HR24" s="48"/>
      <c r="HS24" s="48"/>
      <c r="HT24" s="48"/>
      <c r="HU24" s="48"/>
      <c r="HV24" s="48"/>
      <c r="HW24" s="48"/>
      <c r="HX24" s="48"/>
      <c r="HY24" s="48"/>
      <c r="HZ24" s="48"/>
      <c r="IA24" s="48"/>
      <c r="IB24" s="48"/>
      <c r="IC24" s="48"/>
      <c r="ID24" s="48"/>
      <c r="IE24" s="48"/>
      <c r="IF24" s="48"/>
      <c r="IG24" s="48"/>
      <c r="IH24" s="48"/>
      <c r="II24" s="48"/>
      <c r="IJ24" s="48"/>
      <c r="IK24" s="48"/>
      <c r="IL24" s="48"/>
      <c r="IM24" s="48"/>
      <c r="IN24" s="48"/>
      <c r="IO24" s="48"/>
      <c r="IP24" s="48"/>
      <c r="IQ24" s="48"/>
      <c r="IR24" s="48"/>
      <c r="IS24" s="48"/>
      <c r="IT24" s="48"/>
      <c r="IU24" s="48"/>
      <c r="IV24" s="48"/>
      <c r="IW24" s="48"/>
      <c r="IX24" s="48"/>
      <c r="IY24" s="48"/>
      <c r="IZ24" s="48"/>
      <c r="JA24" s="48"/>
      <c r="JB24" s="48"/>
      <c r="JC24" s="48"/>
      <c r="JD24" s="48"/>
      <c r="JE24" s="48"/>
      <c r="JF24" s="48"/>
      <c r="JG24" s="48"/>
      <c r="JH24" s="48"/>
      <c r="JI24" s="48"/>
      <c r="JJ24" s="48"/>
      <c r="JK24" s="48"/>
      <c r="JL24" s="48"/>
      <c r="JM24" s="48"/>
      <c r="JN24" s="48"/>
      <c r="JO24" s="48"/>
      <c r="JP24" s="48"/>
      <c r="JQ24" s="48"/>
      <c r="JR24" s="48"/>
      <c r="JS24" s="48"/>
      <c r="JT24" s="48"/>
      <c r="JU24" s="48"/>
      <c r="JV24" s="48"/>
      <c r="JW24" s="48"/>
      <c r="JX24" s="48"/>
      <c r="JY24" s="48"/>
      <c r="JZ24" s="48"/>
      <c r="KA24" s="48"/>
      <c r="KB24" s="48"/>
      <c r="KC24" s="48"/>
      <c r="KD24" s="48"/>
      <c r="KE24" s="48"/>
      <c r="KF24" s="48"/>
      <c r="KG24" s="48"/>
      <c r="KH24" s="48"/>
      <c r="KI24" s="48"/>
      <c r="KJ24" s="48"/>
      <c r="KK24" s="48"/>
      <c r="KL24" s="48"/>
      <c r="KM24" s="48"/>
      <c r="KN24" s="48"/>
      <c r="KO24" s="48"/>
      <c r="KP24" s="48"/>
      <c r="KQ24" s="48"/>
      <c r="KR24" s="48"/>
      <c r="KS24" s="48"/>
      <c r="KT24" s="48"/>
      <c r="KU24" s="48"/>
      <c r="KV24" s="48"/>
      <c r="KW24" s="48"/>
      <c r="KX24" s="48"/>
      <c r="KY24" s="48"/>
      <c r="KZ24" s="48"/>
      <c r="LA24" s="48"/>
      <c r="LB24" s="48"/>
      <c r="LC24" s="48"/>
      <c r="LD24" s="48"/>
      <c r="LE24" s="48"/>
      <c r="LF24" s="48"/>
      <c r="LG24" s="48"/>
      <c r="LH24" s="48"/>
      <c r="LI24" s="48"/>
      <c r="LJ24" s="48"/>
      <c r="LK24" s="48"/>
      <c r="LL24" s="48"/>
      <c r="LM24" s="48"/>
      <c r="LN24" s="48"/>
      <c r="LO24" s="48"/>
      <c r="LP24" s="48"/>
      <c r="LQ24" s="48"/>
      <c r="LR24" s="48"/>
      <c r="LS24" s="48"/>
      <c r="LT24" s="48"/>
      <c r="LU24" s="48"/>
      <c r="LV24" s="48"/>
      <c r="LW24" s="48"/>
      <c r="LX24" s="48"/>
      <c r="LY24" s="48"/>
      <c r="LZ24" s="48"/>
      <c r="MA24" s="48"/>
      <c r="MB24" s="48"/>
      <c r="MC24" s="48"/>
      <c r="MD24" s="48"/>
      <c r="ME24" s="48"/>
      <c r="MF24" s="48"/>
      <c r="MG24" s="48"/>
      <c r="MH24" s="48"/>
      <c r="MI24" s="48"/>
      <c r="MJ24" s="48"/>
      <c r="MK24" s="48"/>
      <c r="ML24" s="48"/>
      <c r="MM24" s="48"/>
      <c r="MN24" s="48"/>
      <c r="MO24" s="48"/>
      <c r="MP24" s="48"/>
      <c r="MQ24" s="48"/>
      <c r="MR24" s="48"/>
      <c r="MS24" s="48"/>
      <c r="MT24" s="48"/>
      <c r="MU24" s="48"/>
      <c r="MV24" s="48"/>
      <c r="MW24" s="48"/>
      <c r="MX24" s="48"/>
      <c r="MY24" s="48"/>
      <c r="MZ24" s="48"/>
      <c r="NA24" s="48"/>
      <c r="NB24" s="48"/>
      <c r="NC24" s="48"/>
      <c r="ND24" s="48"/>
      <c r="NE24" s="48"/>
      <c r="NF24" s="48"/>
      <c r="NG24" s="48"/>
      <c r="NH24" s="48"/>
      <c r="NI24" s="48"/>
      <c r="NJ24" s="48"/>
      <c r="NK24" s="48"/>
      <c r="NL24" s="48"/>
    </row>
    <row r="25" spans="1:376" s="7" customFormat="1" ht="15.75" customHeight="1" x14ac:dyDescent="0.2">
      <c r="A25" s="45"/>
      <c r="B25" s="45"/>
      <c r="C25" s="46"/>
      <c r="D25" s="46"/>
      <c r="E25" s="47" t="str">
        <f t="shared" si="0"/>
        <v/>
      </c>
      <c r="F25" s="47" t="str">
        <f t="shared" si="1"/>
        <v/>
      </c>
      <c r="G25" s="46"/>
      <c r="H25" s="47" t="str">
        <f>IF($B25="","",(COUNTIF($L25:$NL25,"P")+0.5*COUNTIF($L25:$NL25,"P5"))*Impostazioni!$C$6)</f>
        <v/>
      </c>
      <c r="I25" s="47" t="str">
        <f t="shared" si="2"/>
        <v/>
      </c>
      <c r="J25" s="47" t="str">
        <f t="shared" si="3"/>
        <v/>
      </c>
      <c r="K25" s="47" t="str">
        <f t="shared" si="4"/>
        <v/>
      </c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48"/>
      <c r="HK25" s="48"/>
      <c r="HL25" s="48"/>
      <c r="HM25" s="48"/>
      <c r="HN25" s="48"/>
      <c r="HO25" s="48"/>
      <c r="HP25" s="48"/>
      <c r="HQ25" s="48"/>
      <c r="HR25" s="48"/>
      <c r="HS25" s="48"/>
      <c r="HT25" s="48"/>
      <c r="HU25" s="48"/>
      <c r="HV25" s="48"/>
      <c r="HW25" s="48"/>
      <c r="HX25" s="48"/>
      <c r="HY25" s="48"/>
      <c r="HZ25" s="48"/>
      <c r="IA25" s="48"/>
      <c r="IB25" s="48"/>
      <c r="IC25" s="48"/>
      <c r="ID25" s="48"/>
      <c r="IE25" s="48"/>
      <c r="IF25" s="48"/>
      <c r="IG25" s="48"/>
      <c r="IH25" s="48"/>
      <c r="II25" s="48"/>
      <c r="IJ25" s="48"/>
      <c r="IK25" s="48"/>
      <c r="IL25" s="48"/>
      <c r="IM25" s="48"/>
      <c r="IN25" s="48"/>
      <c r="IO25" s="48"/>
      <c r="IP25" s="48"/>
      <c r="IQ25" s="48"/>
      <c r="IR25" s="48"/>
      <c r="IS25" s="48"/>
      <c r="IT25" s="48"/>
      <c r="IU25" s="48"/>
      <c r="IV25" s="48"/>
      <c r="IW25" s="48"/>
      <c r="IX25" s="48"/>
      <c r="IY25" s="48"/>
      <c r="IZ25" s="48"/>
      <c r="JA25" s="48"/>
      <c r="JB25" s="48"/>
      <c r="JC25" s="48"/>
      <c r="JD25" s="48"/>
      <c r="JE25" s="48"/>
      <c r="JF25" s="48"/>
      <c r="JG25" s="48"/>
      <c r="JH25" s="48"/>
      <c r="JI25" s="48"/>
      <c r="JJ25" s="48"/>
      <c r="JK25" s="48"/>
      <c r="JL25" s="48"/>
      <c r="JM25" s="48"/>
      <c r="JN25" s="48"/>
      <c r="JO25" s="48"/>
      <c r="JP25" s="48"/>
      <c r="JQ25" s="48"/>
      <c r="JR25" s="48"/>
      <c r="JS25" s="48"/>
      <c r="JT25" s="48"/>
      <c r="JU25" s="48"/>
      <c r="JV25" s="48"/>
      <c r="JW25" s="48"/>
      <c r="JX25" s="48"/>
      <c r="JY25" s="48"/>
      <c r="JZ25" s="48"/>
      <c r="KA25" s="48"/>
      <c r="KB25" s="48"/>
      <c r="KC25" s="48"/>
      <c r="KD25" s="48"/>
      <c r="KE25" s="48"/>
      <c r="KF25" s="48"/>
      <c r="KG25" s="48"/>
      <c r="KH25" s="48"/>
      <c r="KI25" s="48"/>
      <c r="KJ25" s="48"/>
      <c r="KK25" s="48"/>
      <c r="KL25" s="48"/>
      <c r="KM25" s="48"/>
      <c r="KN25" s="48"/>
      <c r="KO25" s="48"/>
      <c r="KP25" s="48"/>
      <c r="KQ25" s="48"/>
      <c r="KR25" s="48"/>
      <c r="KS25" s="48"/>
      <c r="KT25" s="48"/>
      <c r="KU25" s="48"/>
      <c r="KV25" s="48"/>
      <c r="KW25" s="48"/>
      <c r="KX25" s="48"/>
      <c r="KY25" s="48"/>
      <c r="KZ25" s="48"/>
      <c r="LA25" s="48"/>
      <c r="LB25" s="48"/>
      <c r="LC25" s="48"/>
      <c r="LD25" s="48"/>
      <c r="LE25" s="48"/>
      <c r="LF25" s="48"/>
      <c r="LG25" s="48"/>
      <c r="LH25" s="48"/>
      <c r="LI25" s="48"/>
      <c r="LJ25" s="48"/>
      <c r="LK25" s="48"/>
      <c r="LL25" s="48"/>
      <c r="LM25" s="48"/>
      <c r="LN25" s="48"/>
      <c r="LO25" s="48"/>
      <c r="LP25" s="48"/>
      <c r="LQ25" s="48"/>
      <c r="LR25" s="48"/>
      <c r="LS25" s="48"/>
      <c r="LT25" s="48"/>
      <c r="LU25" s="48"/>
      <c r="LV25" s="48"/>
      <c r="LW25" s="48"/>
      <c r="LX25" s="48"/>
      <c r="LY25" s="48"/>
      <c r="LZ25" s="48"/>
      <c r="MA25" s="48"/>
      <c r="MB25" s="48"/>
      <c r="MC25" s="48"/>
      <c r="MD25" s="48"/>
      <c r="ME25" s="48"/>
      <c r="MF25" s="48"/>
      <c r="MG25" s="48"/>
      <c r="MH25" s="48"/>
      <c r="MI25" s="48"/>
      <c r="MJ25" s="48"/>
      <c r="MK25" s="48"/>
      <c r="ML25" s="48"/>
      <c r="MM25" s="48"/>
      <c r="MN25" s="48"/>
      <c r="MO25" s="48"/>
      <c r="MP25" s="48"/>
      <c r="MQ25" s="48"/>
      <c r="MR25" s="48"/>
      <c r="MS25" s="48"/>
      <c r="MT25" s="48"/>
      <c r="MU25" s="48"/>
      <c r="MV25" s="48"/>
      <c r="MW25" s="48"/>
      <c r="MX25" s="48"/>
      <c r="MY25" s="48"/>
      <c r="MZ25" s="48"/>
      <c r="NA25" s="48"/>
      <c r="NB25" s="48"/>
      <c r="NC25" s="48"/>
      <c r="ND25" s="48"/>
      <c r="NE25" s="48"/>
      <c r="NF25" s="48"/>
      <c r="NG25" s="48"/>
      <c r="NH25" s="48"/>
      <c r="NI25" s="48"/>
      <c r="NJ25" s="48"/>
      <c r="NK25" s="48"/>
      <c r="NL25" s="48"/>
    </row>
    <row r="26" spans="1:376" s="7" customFormat="1" ht="15.75" customHeight="1" x14ac:dyDescent="0.2">
      <c r="A26" s="45"/>
      <c r="B26" s="45"/>
      <c r="C26" s="46"/>
      <c r="D26" s="46"/>
      <c r="E26" s="47" t="str">
        <f t="shared" si="0"/>
        <v/>
      </c>
      <c r="F26" s="47" t="str">
        <f t="shared" si="1"/>
        <v/>
      </c>
      <c r="G26" s="46"/>
      <c r="H26" s="47" t="str">
        <f>IF($B26="","",(COUNTIF($L26:$NL26,"P")+0.5*COUNTIF($L26:$NL26,"P5"))*Impostazioni!$C$6)</f>
        <v/>
      </c>
      <c r="I26" s="47" t="str">
        <f t="shared" si="2"/>
        <v/>
      </c>
      <c r="J26" s="47" t="str">
        <f t="shared" si="3"/>
        <v/>
      </c>
      <c r="K26" s="47" t="str">
        <f t="shared" si="4"/>
        <v/>
      </c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  <c r="EP26" s="48"/>
      <c r="EQ26" s="48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48"/>
      <c r="FG26" s="48"/>
      <c r="FH26" s="48"/>
      <c r="FI26" s="48"/>
      <c r="FJ26" s="48"/>
      <c r="FK26" s="48"/>
      <c r="FL26" s="48"/>
      <c r="FM26" s="48"/>
      <c r="FN26" s="48"/>
      <c r="FO26" s="48"/>
      <c r="FP26" s="48"/>
      <c r="FQ26" s="48"/>
      <c r="FR26" s="48"/>
      <c r="FS26" s="48"/>
      <c r="FT26" s="48"/>
      <c r="FU26" s="48"/>
      <c r="FV26" s="48"/>
      <c r="FW26" s="48"/>
      <c r="FX26" s="48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48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48"/>
      <c r="HK26" s="48"/>
      <c r="HL26" s="48"/>
      <c r="HM26" s="48"/>
      <c r="HN26" s="48"/>
      <c r="HO26" s="48"/>
      <c r="HP26" s="48"/>
      <c r="HQ26" s="48"/>
      <c r="HR26" s="48"/>
      <c r="HS26" s="48"/>
      <c r="HT26" s="48"/>
      <c r="HU26" s="48"/>
      <c r="HV26" s="48"/>
      <c r="HW26" s="48"/>
      <c r="HX26" s="48"/>
      <c r="HY26" s="48"/>
      <c r="HZ26" s="48"/>
      <c r="IA26" s="48"/>
      <c r="IB26" s="48"/>
      <c r="IC26" s="48"/>
      <c r="ID26" s="48"/>
      <c r="IE26" s="48"/>
      <c r="IF26" s="48"/>
      <c r="IG26" s="48"/>
      <c r="IH26" s="48"/>
      <c r="II26" s="48"/>
      <c r="IJ26" s="48"/>
      <c r="IK26" s="48"/>
      <c r="IL26" s="48"/>
      <c r="IM26" s="48"/>
      <c r="IN26" s="48"/>
      <c r="IO26" s="48"/>
      <c r="IP26" s="48"/>
      <c r="IQ26" s="48"/>
      <c r="IR26" s="48"/>
      <c r="IS26" s="48"/>
      <c r="IT26" s="48"/>
      <c r="IU26" s="48"/>
      <c r="IV26" s="48"/>
      <c r="IW26" s="48"/>
      <c r="IX26" s="48"/>
      <c r="IY26" s="48"/>
      <c r="IZ26" s="48"/>
      <c r="JA26" s="48"/>
      <c r="JB26" s="48"/>
      <c r="JC26" s="48"/>
      <c r="JD26" s="48"/>
      <c r="JE26" s="48"/>
      <c r="JF26" s="48"/>
      <c r="JG26" s="48"/>
      <c r="JH26" s="48"/>
      <c r="JI26" s="48"/>
      <c r="JJ26" s="48"/>
      <c r="JK26" s="48"/>
      <c r="JL26" s="48"/>
      <c r="JM26" s="48"/>
      <c r="JN26" s="48"/>
      <c r="JO26" s="48"/>
      <c r="JP26" s="48"/>
      <c r="JQ26" s="48"/>
      <c r="JR26" s="48"/>
      <c r="JS26" s="48"/>
      <c r="JT26" s="48"/>
      <c r="JU26" s="48"/>
      <c r="JV26" s="48"/>
      <c r="JW26" s="48"/>
      <c r="JX26" s="48"/>
      <c r="JY26" s="48"/>
      <c r="JZ26" s="48"/>
      <c r="KA26" s="48"/>
      <c r="KB26" s="48"/>
      <c r="KC26" s="48"/>
      <c r="KD26" s="48"/>
      <c r="KE26" s="48"/>
      <c r="KF26" s="48"/>
      <c r="KG26" s="48"/>
      <c r="KH26" s="48"/>
      <c r="KI26" s="48"/>
      <c r="KJ26" s="48"/>
      <c r="KK26" s="48"/>
      <c r="KL26" s="48"/>
      <c r="KM26" s="48"/>
      <c r="KN26" s="48"/>
      <c r="KO26" s="48"/>
      <c r="KP26" s="48"/>
      <c r="KQ26" s="48"/>
      <c r="KR26" s="48"/>
      <c r="KS26" s="48"/>
      <c r="KT26" s="48"/>
      <c r="KU26" s="48"/>
      <c r="KV26" s="48"/>
      <c r="KW26" s="48"/>
      <c r="KX26" s="48"/>
      <c r="KY26" s="48"/>
      <c r="KZ26" s="48"/>
      <c r="LA26" s="48"/>
      <c r="LB26" s="48"/>
      <c r="LC26" s="48"/>
      <c r="LD26" s="48"/>
      <c r="LE26" s="48"/>
      <c r="LF26" s="48"/>
      <c r="LG26" s="48"/>
      <c r="LH26" s="48"/>
      <c r="LI26" s="48"/>
      <c r="LJ26" s="48"/>
      <c r="LK26" s="48"/>
      <c r="LL26" s="48"/>
      <c r="LM26" s="48"/>
      <c r="LN26" s="48"/>
      <c r="LO26" s="48"/>
      <c r="LP26" s="48"/>
      <c r="LQ26" s="48"/>
      <c r="LR26" s="48"/>
      <c r="LS26" s="48"/>
      <c r="LT26" s="48"/>
      <c r="LU26" s="48"/>
      <c r="LV26" s="48"/>
      <c r="LW26" s="48"/>
      <c r="LX26" s="48"/>
      <c r="LY26" s="48"/>
      <c r="LZ26" s="48"/>
      <c r="MA26" s="48"/>
      <c r="MB26" s="48"/>
      <c r="MC26" s="48"/>
      <c r="MD26" s="48"/>
      <c r="ME26" s="48"/>
      <c r="MF26" s="48"/>
      <c r="MG26" s="48"/>
      <c r="MH26" s="48"/>
      <c r="MI26" s="48"/>
      <c r="MJ26" s="48"/>
      <c r="MK26" s="48"/>
      <c r="ML26" s="48"/>
      <c r="MM26" s="48"/>
      <c r="MN26" s="48"/>
      <c r="MO26" s="48"/>
      <c r="MP26" s="48"/>
      <c r="MQ26" s="48"/>
      <c r="MR26" s="48"/>
      <c r="MS26" s="48"/>
      <c r="MT26" s="48"/>
      <c r="MU26" s="48"/>
      <c r="MV26" s="48"/>
      <c r="MW26" s="48"/>
      <c r="MX26" s="48"/>
      <c r="MY26" s="48"/>
      <c r="MZ26" s="48"/>
      <c r="NA26" s="48"/>
      <c r="NB26" s="48"/>
      <c r="NC26" s="48"/>
      <c r="ND26" s="48"/>
      <c r="NE26" s="48"/>
      <c r="NF26" s="48"/>
      <c r="NG26" s="48"/>
      <c r="NH26" s="48"/>
      <c r="NI26" s="48"/>
      <c r="NJ26" s="48"/>
      <c r="NK26" s="48"/>
      <c r="NL26" s="48"/>
    </row>
    <row r="27" spans="1:376" s="7" customFormat="1" ht="15.75" customHeight="1" x14ac:dyDescent="0.2">
      <c r="A27" s="45"/>
      <c r="B27" s="45"/>
      <c r="C27" s="46"/>
      <c r="D27" s="46"/>
      <c r="E27" s="47" t="str">
        <f t="shared" si="0"/>
        <v/>
      </c>
      <c r="F27" s="47" t="str">
        <f t="shared" si="1"/>
        <v/>
      </c>
      <c r="G27" s="46"/>
      <c r="H27" s="47" t="str">
        <f>IF($B27="","",(COUNTIF($L27:$NL27,"P")+0.5*COUNTIF($L27:$NL27,"P5"))*Impostazioni!$C$6)</f>
        <v/>
      </c>
      <c r="I27" s="47" t="str">
        <f t="shared" si="2"/>
        <v/>
      </c>
      <c r="J27" s="47" t="str">
        <f t="shared" si="3"/>
        <v/>
      </c>
      <c r="K27" s="47" t="str">
        <f t="shared" si="4"/>
        <v/>
      </c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  <c r="EP27" s="48"/>
      <c r="EQ27" s="48"/>
      <c r="ER27" s="48"/>
      <c r="ES27" s="48"/>
      <c r="ET27" s="48"/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  <c r="FF27" s="48"/>
      <c r="FG27" s="48"/>
      <c r="FH27" s="48"/>
      <c r="FI27" s="48"/>
      <c r="FJ27" s="48"/>
      <c r="FK27" s="48"/>
      <c r="FL27" s="48"/>
      <c r="FM27" s="48"/>
      <c r="FN27" s="48"/>
      <c r="FO27" s="48"/>
      <c r="FP27" s="48"/>
      <c r="FQ27" s="48"/>
      <c r="FR27" s="48"/>
      <c r="FS27" s="48"/>
      <c r="FT27" s="48"/>
      <c r="FU27" s="48"/>
      <c r="FV27" s="48"/>
      <c r="FW27" s="48"/>
      <c r="FX27" s="48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  <c r="HK27" s="48"/>
      <c r="HL27" s="48"/>
      <c r="HM27" s="48"/>
      <c r="HN27" s="48"/>
      <c r="HO27" s="48"/>
      <c r="HP27" s="48"/>
      <c r="HQ27" s="48"/>
      <c r="HR27" s="48"/>
      <c r="HS27" s="48"/>
      <c r="HT27" s="48"/>
      <c r="HU27" s="48"/>
      <c r="HV27" s="48"/>
      <c r="HW27" s="48"/>
      <c r="HX27" s="48"/>
      <c r="HY27" s="48"/>
      <c r="HZ27" s="48"/>
      <c r="IA27" s="48"/>
      <c r="IB27" s="48"/>
      <c r="IC27" s="48"/>
      <c r="ID27" s="48"/>
      <c r="IE27" s="48"/>
      <c r="IF27" s="48"/>
      <c r="IG27" s="48"/>
      <c r="IH27" s="48"/>
      <c r="II27" s="48"/>
      <c r="IJ27" s="48"/>
      <c r="IK27" s="48"/>
      <c r="IL27" s="48"/>
      <c r="IM27" s="48"/>
      <c r="IN27" s="48"/>
      <c r="IO27" s="48"/>
      <c r="IP27" s="48"/>
      <c r="IQ27" s="48"/>
      <c r="IR27" s="48"/>
      <c r="IS27" s="48"/>
      <c r="IT27" s="48"/>
      <c r="IU27" s="48"/>
      <c r="IV27" s="48"/>
      <c r="IW27" s="48"/>
      <c r="IX27" s="48"/>
      <c r="IY27" s="48"/>
      <c r="IZ27" s="48"/>
      <c r="JA27" s="48"/>
      <c r="JB27" s="48"/>
      <c r="JC27" s="48"/>
      <c r="JD27" s="48"/>
      <c r="JE27" s="48"/>
      <c r="JF27" s="48"/>
      <c r="JG27" s="48"/>
      <c r="JH27" s="48"/>
      <c r="JI27" s="48"/>
      <c r="JJ27" s="48"/>
      <c r="JK27" s="48"/>
      <c r="JL27" s="48"/>
      <c r="JM27" s="48"/>
      <c r="JN27" s="48"/>
      <c r="JO27" s="48"/>
      <c r="JP27" s="48"/>
      <c r="JQ27" s="48"/>
      <c r="JR27" s="48"/>
      <c r="JS27" s="48"/>
      <c r="JT27" s="48"/>
      <c r="JU27" s="48"/>
      <c r="JV27" s="48"/>
      <c r="JW27" s="48"/>
      <c r="JX27" s="48"/>
      <c r="JY27" s="48"/>
      <c r="JZ27" s="48"/>
      <c r="KA27" s="48"/>
      <c r="KB27" s="48"/>
      <c r="KC27" s="48"/>
      <c r="KD27" s="48"/>
      <c r="KE27" s="48"/>
      <c r="KF27" s="48"/>
      <c r="KG27" s="48"/>
      <c r="KH27" s="48"/>
      <c r="KI27" s="48"/>
      <c r="KJ27" s="48"/>
      <c r="KK27" s="48"/>
      <c r="KL27" s="48"/>
      <c r="KM27" s="48"/>
      <c r="KN27" s="48"/>
      <c r="KO27" s="48"/>
      <c r="KP27" s="48"/>
      <c r="KQ27" s="48"/>
      <c r="KR27" s="48"/>
      <c r="KS27" s="48"/>
      <c r="KT27" s="48"/>
      <c r="KU27" s="48"/>
      <c r="KV27" s="48"/>
      <c r="KW27" s="48"/>
      <c r="KX27" s="48"/>
      <c r="KY27" s="48"/>
      <c r="KZ27" s="48"/>
      <c r="LA27" s="48"/>
      <c r="LB27" s="48"/>
      <c r="LC27" s="48"/>
      <c r="LD27" s="48"/>
      <c r="LE27" s="48"/>
      <c r="LF27" s="48"/>
      <c r="LG27" s="48"/>
      <c r="LH27" s="48"/>
      <c r="LI27" s="48"/>
      <c r="LJ27" s="48"/>
      <c r="LK27" s="48"/>
      <c r="LL27" s="48"/>
      <c r="LM27" s="48"/>
      <c r="LN27" s="48"/>
      <c r="LO27" s="48"/>
      <c r="LP27" s="48"/>
      <c r="LQ27" s="48"/>
      <c r="LR27" s="48"/>
      <c r="LS27" s="48"/>
      <c r="LT27" s="48"/>
      <c r="LU27" s="48"/>
      <c r="LV27" s="48"/>
      <c r="LW27" s="48"/>
      <c r="LX27" s="48"/>
      <c r="LY27" s="48"/>
      <c r="LZ27" s="48"/>
      <c r="MA27" s="48"/>
      <c r="MB27" s="48"/>
      <c r="MC27" s="48"/>
      <c r="MD27" s="48"/>
      <c r="ME27" s="48"/>
      <c r="MF27" s="48"/>
      <c r="MG27" s="48"/>
      <c r="MH27" s="48"/>
      <c r="MI27" s="48"/>
      <c r="MJ27" s="48"/>
      <c r="MK27" s="48"/>
      <c r="ML27" s="48"/>
      <c r="MM27" s="48"/>
      <c r="MN27" s="48"/>
      <c r="MO27" s="48"/>
      <c r="MP27" s="48"/>
      <c r="MQ27" s="48"/>
      <c r="MR27" s="48"/>
      <c r="MS27" s="48"/>
      <c r="MT27" s="48"/>
      <c r="MU27" s="48"/>
      <c r="MV27" s="48"/>
      <c r="MW27" s="48"/>
      <c r="MX27" s="48"/>
      <c r="MY27" s="48"/>
      <c r="MZ27" s="48"/>
      <c r="NA27" s="48"/>
      <c r="NB27" s="48"/>
      <c r="NC27" s="48"/>
      <c r="ND27" s="48"/>
      <c r="NE27" s="48"/>
      <c r="NF27" s="48"/>
      <c r="NG27" s="48"/>
      <c r="NH27" s="48"/>
      <c r="NI27" s="48"/>
      <c r="NJ27" s="48"/>
      <c r="NK27" s="48"/>
      <c r="NL27" s="48"/>
    </row>
    <row r="28" spans="1:376" s="7" customFormat="1" ht="15.75" customHeight="1" x14ac:dyDescent="0.2">
      <c r="A28" s="45"/>
      <c r="B28" s="45"/>
      <c r="C28" s="46"/>
      <c r="D28" s="46"/>
      <c r="E28" s="47" t="str">
        <f t="shared" si="0"/>
        <v/>
      </c>
      <c r="F28" s="47" t="str">
        <f t="shared" si="1"/>
        <v/>
      </c>
      <c r="G28" s="46"/>
      <c r="H28" s="47" t="str">
        <f>IF($B28="","",(COUNTIF($L28:$NL28,"P")+0.5*COUNTIF($L28:$NL28,"P5"))*Impostazioni!$C$6)</f>
        <v/>
      </c>
      <c r="I28" s="47" t="str">
        <f t="shared" si="2"/>
        <v/>
      </c>
      <c r="J28" s="47" t="str">
        <f t="shared" si="3"/>
        <v/>
      </c>
      <c r="K28" s="47" t="str">
        <f t="shared" si="4"/>
        <v/>
      </c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  <c r="HK28" s="48"/>
      <c r="HL28" s="48"/>
      <c r="HM28" s="48"/>
      <c r="HN28" s="48"/>
      <c r="HO28" s="48"/>
      <c r="HP28" s="48"/>
      <c r="HQ28" s="48"/>
      <c r="HR28" s="48"/>
      <c r="HS28" s="48"/>
      <c r="HT28" s="48"/>
      <c r="HU28" s="48"/>
      <c r="HV28" s="48"/>
      <c r="HW28" s="48"/>
      <c r="HX28" s="48"/>
      <c r="HY28" s="48"/>
      <c r="HZ28" s="48"/>
      <c r="IA28" s="48"/>
      <c r="IB28" s="48"/>
      <c r="IC28" s="48"/>
      <c r="ID28" s="48"/>
      <c r="IE28" s="48"/>
      <c r="IF28" s="48"/>
      <c r="IG28" s="48"/>
      <c r="IH28" s="48"/>
      <c r="II28" s="48"/>
      <c r="IJ28" s="48"/>
      <c r="IK28" s="48"/>
      <c r="IL28" s="48"/>
      <c r="IM28" s="48"/>
      <c r="IN28" s="48"/>
      <c r="IO28" s="48"/>
      <c r="IP28" s="48"/>
      <c r="IQ28" s="48"/>
      <c r="IR28" s="48"/>
      <c r="IS28" s="48"/>
      <c r="IT28" s="48"/>
      <c r="IU28" s="48"/>
      <c r="IV28" s="48"/>
      <c r="IW28" s="48"/>
      <c r="IX28" s="48"/>
      <c r="IY28" s="48"/>
      <c r="IZ28" s="48"/>
      <c r="JA28" s="48"/>
      <c r="JB28" s="48"/>
      <c r="JC28" s="48"/>
      <c r="JD28" s="48"/>
      <c r="JE28" s="48"/>
      <c r="JF28" s="48"/>
      <c r="JG28" s="48"/>
      <c r="JH28" s="48"/>
      <c r="JI28" s="48"/>
      <c r="JJ28" s="48"/>
      <c r="JK28" s="48"/>
      <c r="JL28" s="48"/>
      <c r="JM28" s="48"/>
      <c r="JN28" s="48"/>
      <c r="JO28" s="48"/>
      <c r="JP28" s="48"/>
      <c r="JQ28" s="48"/>
      <c r="JR28" s="48"/>
      <c r="JS28" s="48"/>
      <c r="JT28" s="48"/>
      <c r="JU28" s="48"/>
      <c r="JV28" s="48"/>
      <c r="JW28" s="48"/>
      <c r="JX28" s="48"/>
      <c r="JY28" s="48"/>
      <c r="JZ28" s="48"/>
      <c r="KA28" s="48"/>
      <c r="KB28" s="48"/>
      <c r="KC28" s="48"/>
      <c r="KD28" s="48"/>
      <c r="KE28" s="48"/>
      <c r="KF28" s="48"/>
      <c r="KG28" s="48"/>
      <c r="KH28" s="48"/>
      <c r="KI28" s="48"/>
      <c r="KJ28" s="48"/>
      <c r="KK28" s="48"/>
      <c r="KL28" s="48"/>
      <c r="KM28" s="48"/>
      <c r="KN28" s="48"/>
      <c r="KO28" s="48"/>
      <c r="KP28" s="48"/>
      <c r="KQ28" s="48"/>
      <c r="KR28" s="48"/>
      <c r="KS28" s="48"/>
      <c r="KT28" s="48"/>
      <c r="KU28" s="48"/>
      <c r="KV28" s="48"/>
      <c r="KW28" s="48"/>
      <c r="KX28" s="48"/>
      <c r="KY28" s="48"/>
      <c r="KZ28" s="48"/>
      <c r="LA28" s="48"/>
      <c r="LB28" s="48"/>
      <c r="LC28" s="48"/>
      <c r="LD28" s="48"/>
      <c r="LE28" s="48"/>
      <c r="LF28" s="48"/>
      <c r="LG28" s="48"/>
      <c r="LH28" s="48"/>
      <c r="LI28" s="48"/>
      <c r="LJ28" s="48"/>
      <c r="LK28" s="48"/>
      <c r="LL28" s="48"/>
      <c r="LM28" s="48"/>
      <c r="LN28" s="48"/>
      <c r="LO28" s="48"/>
      <c r="LP28" s="48"/>
      <c r="LQ28" s="48"/>
      <c r="LR28" s="48"/>
      <c r="LS28" s="48"/>
      <c r="LT28" s="48"/>
      <c r="LU28" s="48"/>
      <c r="LV28" s="48"/>
      <c r="LW28" s="48"/>
      <c r="LX28" s="48"/>
      <c r="LY28" s="48"/>
      <c r="LZ28" s="48"/>
      <c r="MA28" s="48"/>
      <c r="MB28" s="48"/>
      <c r="MC28" s="48"/>
      <c r="MD28" s="48"/>
      <c r="ME28" s="48"/>
      <c r="MF28" s="48"/>
      <c r="MG28" s="48"/>
      <c r="MH28" s="48"/>
      <c r="MI28" s="48"/>
      <c r="MJ28" s="48"/>
      <c r="MK28" s="48"/>
      <c r="ML28" s="48"/>
      <c r="MM28" s="48"/>
      <c r="MN28" s="48"/>
      <c r="MO28" s="48"/>
      <c r="MP28" s="48"/>
      <c r="MQ28" s="48"/>
      <c r="MR28" s="48"/>
      <c r="MS28" s="48"/>
      <c r="MT28" s="48"/>
      <c r="MU28" s="48"/>
      <c r="MV28" s="48"/>
      <c r="MW28" s="48"/>
      <c r="MX28" s="48"/>
      <c r="MY28" s="48"/>
      <c r="MZ28" s="48"/>
      <c r="NA28" s="48"/>
      <c r="NB28" s="48"/>
      <c r="NC28" s="48"/>
      <c r="ND28" s="48"/>
      <c r="NE28" s="48"/>
      <c r="NF28" s="48"/>
      <c r="NG28" s="48"/>
      <c r="NH28" s="48"/>
      <c r="NI28" s="48"/>
      <c r="NJ28" s="48"/>
      <c r="NK28" s="48"/>
      <c r="NL28" s="48"/>
    </row>
    <row r="29" spans="1:376" s="7" customFormat="1" ht="15.75" customHeight="1" x14ac:dyDescent="0.2">
      <c r="A29" s="45"/>
      <c r="B29" s="45"/>
      <c r="C29" s="46"/>
      <c r="D29" s="46"/>
      <c r="E29" s="47" t="str">
        <f t="shared" si="0"/>
        <v/>
      </c>
      <c r="F29" s="47" t="str">
        <f t="shared" si="1"/>
        <v/>
      </c>
      <c r="G29" s="46"/>
      <c r="H29" s="47" t="str">
        <f>IF($B29="","",(COUNTIF($L29:$NL29,"P")+0.5*COUNTIF($L29:$NL29,"P5"))*Impostazioni!$C$6)</f>
        <v/>
      </c>
      <c r="I29" s="47" t="str">
        <f t="shared" si="2"/>
        <v/>
      </c>
      <c r="J29" s="47" t="str">
        <f t="shared" si="3"/>
        <v/>
      </c>
      <c r="K29" s="47" t="str">
        <f t="shared" si="4"/>
        <v/>
      </c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  <c r="EP29" s="48"/>
      <c r="EQ29" s="48"/>
      <c r="ER29" s="48"/>
      <c r="ES29" s="48"/>
      <c r="ET29" s="48"/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  <c r="FF29" s="48"/>
      <c r="FG29" s="48"/>
      <c r="FH29" s="48"/>
      <c r="FI29" s="48"/>
      <c r="FJ29" s="48"/>
      <c r="FK29" s="48"/>
      <c r="FL29" s="48"/>
      <c r="FM29" s="48"/>
      <c r="FN29" s="48"/>
      <c r="FO29" s="48"/>
      <c r="FP29" s="48"/>
      <c r="FQ29" s="48"/>
      <c r="FR29" s="48"/>
      <c r="FS29" s="48"/>
      <c r="FT29" s="48"/>
      <c r="FU29" s="48"/>
      <c r="FV29" s="48"/>
      <c r="FW29" s="48"/>
      <c r="FX29" s="48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48"/>
      <c r="GX29" s="48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48"/>
      <c r="HK29" s="48"/>
      <c r="HL29" s="48"/>
      <c r="HM29" s="48"/>
      <c r="HN29" s="48"/>
      <c r="HO29" s="48"/>
      <c r="HP29" s="48"/>
      <c r="HQ29" s="48"/>
      <c r="HR29" s="48"/>
      <c r="HS29" s="48"/>
      <c r="HT29" s="48"/>
      <c r="HU29" s="48"/>
      <c r="HV29" s="48"/>
      <c r="HW29" s="48"/>
      <c r="HX29" s="48"/>
      <c r="HY29" s="48"/>
      <c r="HZ29" s="48"/>
      <c r="IA29" s="48"/>
      <c r="IB29" s="48"/>
      <c r="IC29" s="48"/>
      <c r="ID29" s="48"/>
      <c r="IE29" s="48"/>
      <c r="IF29" s="48"/>
      <c r="IG29" s="48"/>
      <c r="IH29" s="48"/>
      <c r="II29" s="48"/>
      <c r="IJ29" s="48"/>
      <c r="IK29" s="48"/>
      <c r="IL29" s="48"/>
      <c r="IM29" s="48"/>
      <c r="IN29" s="48"/>
      <c r="IO29" s="48"/>
      <c r="IP29" s="48"/>
      <c r="IQ29" s="48"/>
      <c r="IR29" s="48"/>
      <c r="IS29" s="48"/>
      <c r="IT29" s="48"/>
      <c r="IU29" s="48"/>
      <c r="IV29" s="48"/>
      <c r="IW29" s="48"/>
      <c r="IX29" s="48"/>
      <c r="IY29" s="48"/>
      <c r="IZ29" s="48"/>
      <c r="JA29" s="48"/>
      <c r="JB29" s="48"/>
      <c r="JC29" s="48"/>
      <c r="JD29" s="48"/>
      <c r="JE29" s="48"/>
      <c r="JF29" s="48"/>
      <c r="JG29" s="48"/>
      <c r="JH29" s="48"/>
      <c r="JI29" s="48"/>
      <c r="JJ29" s="48"/>
      <c r="JK29" s="48"/>
      <c r="JL29" s="48"/>
      <c r="JM29" s="48"/>
      <c r="JN29" s="48"/>
      <c r="JO29" s="48"/>
      <c r="JP29" s="48"/>
      <c r="JQ29" s="48"/>
      <c r="JR29" s="48"/>
      <c r="JS29" s="48"/>
      <c r="JT29" s="48"/>
      <c r="JU29" s="48"/>
      <c r="JV29" s="48"/>
      <c r="JW29" s="48"/>
      <c r="JX29" s="48"/>
      <c r="JY29" s="48"/>
      <c r="JZ29" s="48"/>
      <c r="KA29" s="48"/>
      <c r="KB29" s="48"/>
      <c r="KC29" s="48"/>
      <c r="KD29" s="48"/>
      <c r="KE29" s="48"/>
      <c r="KF29" s="48"/>
      <c r="KG29" s="48"/>
      <c r="KH29" s="48"/>
      <c r="KI29" s="48"/>
      <c r="KJ29" s="48"/>
      <c r="KK29" s="48"/>
      <c r="KL29" s="48"/>
      <c r="KM29" s="48"/>
      <c r="KN29" s="48"/>
      <c r="KO29" s="48"/>
      <c r="KP29" s="48"/>
      <c r="KQ29" s="48"/>
      <c r="KR29" s="48"/>
      <c r="KS29" s="48"/>
      <c r="KT29" s="48"/>
      <c r="KU29" s="48"/>
      <c r="KV29" s="48"/>
      <c r="KW29" s="48"/>
      <c r="KX29" s="48"/>
      <c r="KY29" s="48"/>
      <c r="KZ29" s="48"/>
      <c r="LA29" s="48"/>
      <c r="LB29" s="48"/>
      <c r="LC29" s="48"/>
      <c r="LD29" s="48"/>
      <c r="LE29" s="48"/>
      <c r="LF29" s="48"/>
      <c r="LG29" s="48"/>
      <c r="LH29" s="48"/>
      <c r="LI29" s="48"/>
      <c r="LJ29" s="48"/>
      <c r="LK29" s="48"/>
      <c r="LL29" s="48"/>
      <c r="LM29" s="48"/>
      <c r="LN29" s="48"/>
      <c r="LO29" s="48"/>
      <c r="LP29" s="48"/>
      <c r="LQ29" s="48"/>
      <c r="LR29" s="48"/>
      <c r="LS29" s="48"/>
      <c r="LT29" s="48"/>
      <c r="LU29" s="48"/>
      <c r="LV29" s="48"/>
      <c r="LW29" s="48"/>
      <c r="LX29" s="48"/>
      <c r="LY29" s="48"/>
      <c r="LZ29" s="48"/>
      <c r="MA29" s="48"/>
      <c r="MB29" s="48"/>
      <c r="MC29" s="48"/>
      <c r="MD29" s="48"/>
      <c r="ME29" s="48"/>
      <c r="MF29" s="48"/>
      <c r="MG29" s="48"/>
      <c r="MH29" s="48"/>
      <c r="MI29" s="48"/>
      <c r="MJ29" s="48"/>
      <c r="MK29" s="48"/>
      <c r="ML29" s="48"/>
      <c r="MM29" s="48"/>
      <c r="MN29" s="48"/>
      <c r="MO29" s="48"/>
      <c r="MP29" s="48"/>
      <c r="MQ29" s="48"/>
      <c r="MR29" s="48"/>
      <c r="MS29" s="48"/>
      <c r="MT29" s="48"/>
      <c r="MU29" s="48"/>
      <c r="MV29" s="48"/>
      <c r="MW29" s="48"/>
      <c r="MX29" s="48"/>
      <c r="MY29" s="48"/>
      <c r="MZ29" s="48"/>
      <c r="NA29" s="48"/>
      <c r="NB29" s="48"/>
      <c r="NC29" s="48"/>
      <c r="ND29" s="48"/>
      <c r="NE29" s="48"/>
      <c r="NF29" s="48"/>
      <c r="NG29" s="48"/>
      <c r="NH29" s="48"/>
      <c r="NI29" s="48"/>
      <c r="NJ29" s="48"/>
      <c r="NK29" s="48"/>
      <c r="NL29" s="48"/>
    </row>
    <row r="30" spans="1:376" s="7" customFormat="1" ht="15.75" customHeight="1" x14ac:dyDescent="0.2">
      <c r="A30" s="45"/>
      <c r="B30" s="45"/>
      <c r="C30" s="46"/>
      <c r="D30" s="46"/>
      <c r="E30" s="47" t="str">
        <f t="shared" si="0"/>
        <v/>
      </c>
      <c r="F30" s="47" t="str">
        <f t="shared" si="1"/>
        <v/>
      </c>
      <c r="G30" s="46"/>
      <c r="H30" s="47" t="str">
        <f>IF($B30="","",(COUNTIF($L30:$NL30,"P")+0.5*COUNTIF($L30:$NL30,"P5"))*Impostazioni!$C$6)</f>
        <v/>
      </c>
      <c r="I30" s="47" t="str">
        <f t="shared" si="2"/>
        <v/>
      </c>
      <c r="J30" s="47" t="str">
        <f t="shared" si="3"/>
        <v/>
      </c>
      <c r="K30" s="47" t="str">
        <f t="shared" si="4"/>
        <v/>
      </c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48"/>
      <c r="HV30" s="48"/>
      <c r="HW30" s="48"/>
      <c r="HX30" s="48"/>
      <c r="HY30" s="48"/>
      <c r="HZ30" s="48"/>
      <c r="IA30" s="48"/>
      <c r="IB30" s="48"/>
      <c r="IC30" s="48"/>
      <c r="ID30" s="48"/>
      <c r="IE30" s="48"/>
      <c r="IF30" s="48"/>
      <c r="IG30" s="48"/>
      <c r="IH30" s="48"/>
      <c r="II30" s="48"/>
      <c r="IJ30" s="48"/>
      <c r="IK30" s="48"/>
      <c r="IL30" s="48"/>
      <c r="IM30" s="48"/>
      <c r="IN30" s="48"/>
      <c r="IO30" s="48"/>
      <c r="IP30" s="48"/>
      <c r="IQ30" s="48"/>
      <c r="IR30" s="48"/>
      <c r="IS30" s="48"/>
      <c r="IT30" s="48"/>
      <c r="IU30" s="48"/>
      <c r="IV30" s="48"/>
      <c r="IW30" s="48"/>
      <c r="IX30" s="48"/>
      <c r="IY30" s="48"/>
      <c r="IZ30" s="48"/>
      <c r="JA30" s="48"/>
      <c r="JB30" s="48"/>
      <c r="JC30" s="48"/>
      <c r="JD30" s="48"/>
      <c r="JE30" s="48"/>
      <c r="JF30" s="48"/>
      <c r="JG30" s="48"/>
      <c r="JH30" s="48"/>
      <c r="JI30" s="48"/>
      <c r="JJ30" s="48"/>
      <c r="JK30" s="48"/>
      <c r="JL30" s="48"/>
      <c r="JM30" s="48"/>
      <c r="JN30" s="48"/>
      <c r="JO30" s="48"/>
      <c r="JP30" s="48"/>
      <c r="JQ30" s="48"/>
      <c r="JR30" s="48"/>
      <c r="JS30" s="48"/>
      <c r="JT30" s="48"/>
      <c r="JU30" s="48"/>
      <c r="JV30" s="48"/>
      <c r="JW30" s="48"/>
      <c r="JX30" s="48"/>
      <c r="JY30" s="48"/>
      <c r="JZ30" s="48"/>
      <c r="KA30" s="48"/>
      <c r="KB30" s="48"/>
      <c r="KC30" s="48"/>
      <c r="KD30" s="48"/>
      <c r="KE30" s="48"/>
      <c r="KF30" s="48"/>
      <c r="KG30" s="48"/>
      <c r="KH30" s="48"/>
      <c r="KI30" s="48"/>
      <c r="KJ30" s="48"/>
      <c r="KK30" s="48"/>
      <c r="KL30" s="48"/>
      <c r="KM30" s="48"/>
      <c r="KN30" s="48"/>
      <c r="KO30" s="48"/>
      <c r="KP30" s="48"/>
      <c r="KQ30" s="48"/>
      <c r="KR30" s="48"/>
      <c r="KS30" s="48"/>
      <c r="KT30" s="48"/>
      <c r="KU30" s="48"/>
      <c r="KV30" s="48"/>
      <c r="KW30" s="48"/>
      <c r="KX30" s="48"/>
      <c r="KY30" s="48"/>
      <c r="KZ30" s="48"/>
      <c r="LA30" s="48"/>
      <c r="LB30" s="48"/>
      <c r="LC30" s="48"/>
      <c r="LD30" s="48"/>
      <c r="LE30" s="48"/>
      <c r="LF30" s="48"/>
      <c r="LG30" s="48"/>
      <c r="LH30" s="48"/>
      <c r="LI30" s="48"/>
      <c r="LJ30" s="48"/>
      <c r="LK30" s="48"/>
      <c r="LL30" s="48"/>
      <c r="LM30" s="48"/>
      <c r="LN30" s="48"/>
      <c r="LO30" s="48"/>
      <c r="LP30" s="48"/>
      <c r="LQ30" s="48"/>
      <c r="LR30" s="48"/>
      <c r="LS30" s="48"/>
      <c r="LT30" s="48"/>
      <c r="LU30" s="48"/>
      <c r="LV30" s="48"/>
      <c r="LW30" s="48"/>
      <c r="LX30" s="48"/>
      <c r="LY30" s="48"/>
      <c r="LZ30" s="48"/>
      <c r="MA30" s="48"/>
      <c r="MB30" s="48"/>
      <c r="MC30" s="48"/>
      <c r="MD30" s="48"/>
      <c r="ME30" s="48"/>
      <c r="MF30" s="48"/>
      <c r="MG30" s="48"/>
      <c r="MH30" s="48"/>
      <c r="MI30" s="48"/>
      <c r="MJ30" s="48"/>
      <c r="MK30" s="48"/>
      <c r="ML30" s="48"/>
      <c r="MM30" s="48"/>
      <c r="MN30" s="48"/>
      <c r="MO30" s="48"/>
      <c r="MP30" s="48"/>
      <c r="MQ30" s="48"/>
      <c r="MR30" s="48"/>
      <c r="MS30" s="48"/>
      <c r="MT30" s="48"/>
      <c r="MU30" s="48"/>
      <c r="MV30" s="48"/>
      <c r="MW30" s="48"/>
      <c r="MX30" s="48"/>
      <c r="MY30" s="48"/>
      <c r="MZ30" s="48"/>
      <c r="NA30" s="48"/>
      <c r="NB30" s="48"/>
      <c r="NC30" s="48"/>
      <c r="ND30" s="48"/>
      <c r="NE30" s="48"/>
      <c r="NF30" s="48"/>
      <c r="NG30" s="48"/>
      <c r="NH30" s="48"/>
      <c r="NI30" s="48"/>
      <c r="NJ30" s="48"/>
      <c r="NK30" s="48"/>
      <c r="NL30" s="48"/>
    </row>
    <row r="31" spans="1:376" s="7" customFormat="1" ht="15.75" customHeight="1" x14ac:dyDescent="0.2">
      <c r="A31" s="45"/>
      <c r="B31" s="45"/>
      <c r="C31" s="46"/>
      <c r="D31" s="46"/>
      <c r="E31" s="47" t="str">
        <f t="shared" si="0"/>
        <v/>
      </c>
      <c r="F31" s="47" t="str">
        <f t="shared" si="1"/>
        <v/>
      </c>
      <c r="G31" s="46"/>
      <c r="H31" s="47" t="str">
        <f>IF($B31="","",(COUNTIF($L31:$NL31,"P")+0.5*COUNTIF($L31:$NL31,"P5"))*Impostazioni!$C$6)</f>
        <v/>
      </c>
      <c r="I31" s="47" t="str">
        <f t="shared" si="2"/>
        <v/>
      </c>
      <c r="J31" s="47" t="str">
        <f t="shared" si="3"/>
        <v/>
      </c>
      <c r="K31" s="47" t="str">
        <f t="shared" si="4"/>
        <v/>
      </c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  <c r="HK31" s="48"/>
      <c r="HL31" s="48"/>
      <c r="HM31" s="48"/>
      <c r="HN31" s="48"/>
      <c r="HO31" s="48"/>
      <c r="HP31" s="48"/>
      <c r="HQ31" s="48"/>
      <c r="HR31" s="48"/>
      <c r="HS31" s="48"/>
      <c r="HT31" s="48"/>
      <c r="HU31" s="48"/>
      <c r="HV31" s="48"/>
      <c r="HW31" s="48"/>
      <c r="HX31" s="48"/>
      <c r="HY31" s="48"/>
      <c r="HZ31" s="48"/>
      <c r="IA31" s="48"/>
      <c r="IB31" s="48"/>
      <c r="IC31" s="48"/>
      <c r="ID31" s="48"/>
      <c r="IE31" s="48"/>
      <c r="IF31" s="48"/>
      <c r="IG31" s="48"/>
      <c r="IH31" s="48"/>
      <c r="II31" s="48"/>
      <c r="IJ31" s="48"/>
      <c r="IK31" s="48"/>
      <c r="IL31" s="48"/>
      <c r="IM31" s="48"/>
      <c r="IN31" s="48"/>
      <c r="IO31" s="48"/>
      <c r="IP31" s="48"/>
      <c r="IQ31" s="48"/>
      <c r="IR31" s="48"/>
      <c r="IS31" s="48"/>
      <c r="IT31" s="48"/>
      <c r="IU31" s="48"/>
      <c r="IV31" s="48"/>
      <c r="IW31" s="48"/>
      <c r="IX31" s="48"/>
      <c r="IY31" s="48"/>
      <c r="IZ31" s="48"/>
      <c r="JA31" s="48"/>
      <c r="JB31" s="48"/>
      <c r="JC31" s="48"/>
      <c r="JD31" s="48"/>
      <c r="JE31" s="48"/>
      <c r="JF31" s="48"/>
      <c r="JG31" s="48"/>
      <c r="JH31" s="48"/>
      <c r="JI31" s="48"/>
      <c r="JJ31" s="48"/>
      <c r="JK31" s="48"/>
      <c r="JL31" s="48"/>
      <c r="JM31" s="48"/>
      <c r="JN31" s="48"/>
      <c r="JO31" s="48"/>
      <c r="JP31" s="48"/>
      <c r="JQ31" s="48"/>
      <c r="JR31" s="48"/>
      <c r="JS31" s="48"/>
      <c r="JT31" s="48"/>
      <c r="JU31" s="48"/>
      <c r="JV31" s="48"/>
      <c r="JW31" s="48"/>
      <c r="JX31" s="48"/>
      <c r="JY31" s="48"/>
      <c r="JZ31" s="48"/>
      <c r="KA31" s="48"/>
      <c r="KB31" s="48"/>
      <c r="KC31" s="48"/>
      <c r="KD31" s="48"/>
      <c r="KE31" s="48"/>
      <c r="KF31" s="48"/>
      <c r="KG31" s="48"/>
      <c r="KH31" s="48"/>
      <c r="KI31" s="48"/>
      <c r="KJ31" s="48"/>
      <c r="KK31" s="48"/>
      <c r="KL31" s="48"/>
      <c r="KM31" s="48"/>
      <c r="KN31" s="48"/>
      <c r="KO31" s="48"/>
      <c r="KP31" s="48"/>
      <c r="KQ31" s="48"/>
      <c r="KR31" s="48"/>
      <c r="KS31" s="48"/>
      <c r="KT31" s="48"/>
      <c r="KU31" s="48"/>
      <c r="KV31" s="48"/>
      <c r="KW31" s="48"/>
      <c r="KX31" s="48"/>
      <c r="KY31" s="48"/>
      <c r="KZ31" s="48"/>
      <c r="LA31" s="48"/>
      <c r="LB31" s="48"/>
      <c r="LC31" s="48"/>
      <c r="LD31" s="48"/>
      <c r="LE31" s="48"/>
      <c r="LF31" s="48"/>
      <c r="LG31" s="48"/>
      <c r="LH31" s="48"/>
      <c r="LI31" s="48"/>
      <c r="LJ31" s="48"/>
      <c r="LK31" s="48"/>
      <c r="LL31" s="48"/>
      <c r="LM31" s="48"/>
      <c r="LN31" s="48"/>
      <c r="LO31" s="48"/>
      <c r="LP31" s="48"/>
      <c r="LQ31" s="48"/>
      <c r="LR31" s="48"/>
      <c r="LS31" s="48"/>
      <c r="LT31" s="48"/>
      <c r="LU31" s="48"/>
      <c r="LV31" s="48"/>
      <c r="LW31" s="48"/>
      <c r="LX31" s="48"/>
      <c r="LY31" s="48"/>
      <c r="LZ31" s="48"/>
      <c r="MA31" s="48"/>
      <c r="MB31" s="48"/>
      <c r="MC31" s="48"/>
      <c r="MD31" s="48"/>
      <c r="ME31" s="48"/>
      <c r="MF31" s="48"/>
      <c r="MG31" s="48"/>
      <c r="MH31" s="48"/>
      <c r="MI31" s="48"/>
      <c r="MJ31" s="48"/>
      <c r="MK31" s="48"/>
      <c r="ML31" s="48"/>
      <c r="MM31" s="48"/>
      <c r="MN31" s="48"/>
      <c r="MO31" s="48"/>
      <c r="MP31" s="48"/>
      <c r="MQ31" s="48"/>
      <c r="MR31" s="48"/>
      <c r="MS31" s="48"/>
      <c r="MT31" s="48"/>
      <c r="MU31" s="48"/>
      <c r="MV31" s="48"/>
      <c r="MW31" s="48"/>
      <c r="MX31" s="48"/>
      <c r="MY31" s="48"/>
      <c r="MZ31" s="48"/>
      <c r="NA31" s="48"/>
      <c r="NB31" s="48"/>
      <c r="NC31" s="48"/>
      <c r="ND31" s="48"/>
      <c r="NE31" s="48"/>
      <c r="NF31" s="48"/>
      <c r="NG31" s="48"/>
      <c r="NH31" s="48"/>
      <c r="NI31" s="48"/>
      <c r="NJ31" s="48"/>
      <c r="NK31" s="48"/>
      <c r="NL31" s="48"/>
    </row>
    <row r="32" spans="1:376" s="7" customFormat="1" x14ac:dyDescent="0.2"/>
    <row r="33" s="7" customFormat="1" x14ac:dyDescent="0.2"/>
    <row r="34" s="7" customFormat="1" x14ac:dyDescent="0.2"/>
    <row r="35" s="7" customFormat="1" x14ac:dyDescent="0.2"/>
    <row r="36" s="7" customFormat="1" x14ac:dyDescent="0.2"/>
    <row r="37" s="7" customFormat="1" x14ac:dyDescent="0.2"/>
    <row r="38" s="7" customFormat="1" x14ac:dyDescent="0.2"/>
    <row r="39" s="7" customFormat="1" x14ac:dyDescent="0.2"/>
    <row r="40" s="7" customFormat="1" x14ac:dyDescent="0.2"/>
    <row r="41" s="7" customFormat="1" x14ac:dyDescent="0.2"/>
    <row r="42" s="7" customFormat="1" x14ac:dyDescent="0.2"/>
    <row r="43" s="7" customFormat="1" x14ac:dyDescent="0.2"/>
    <row r="44" s="7" customFormat="1" x14ac:dyDescent="0.2"/>
    <row r="45" s="7" customFormat="1" x14ac:dyDescent="0.2"/>
    <row r="46" s="7" customFormat="1" x14ac:dyDescent="0.2"/>
    <row r="47" s="7" customFormat="1" x14ac:dyDescent="0.2"/>
    <row r="48" s="7" customFormat="1" x14ac:dyDescent="0.2"/>
    <row r="49" s="7" customFormat="1" x14ac:dyDescent="0.2"/>
    <row r="50" s="7" customFormat="1" x14ac:dyDescent="0.2"/>
    <row r="51" s="7" customFormat="1" x14ac:dyDescent="0.2"/>
    <row r="52" s="7" customFormat="1" x14ac:dyDescent="0.2"/>
    <row r="53" s="7" customFormat="1" x14ac:dyDescent="0.2"/>
    <row r="54" s="7" customFormat="1" x14ac:dyDescent="0.2"/>
    <row r="55" s="7" customFormat="1" x14ac:dyDescent="0.2"/>
    <row r="56" s="7" customFormat="1" x14ac:dyDescent="0.2"/>
    <row r="57" s="7" customFormat="1" x14ac:dyDescent="0.2"/>
    <row r="58" s="7" customFormat="1" x14ac:dyDescent="0.2"/>
    <row r="59" s="7" customFormat="1" x14ac:dyDescent="0.2"/>
    <row r="60" s="7" customFormat="1" x14ac:dyDescent="0.2"/>
    <row r="61" s="7" customFormat="1" x14ac:dyDescent="0.2"/>
    <row r="62" s="7" customFormat="1" x14ac:dyDescent="0.2"/>
    <row r="63" s="7" customFormat="1" x14ac:dyDescent="0.2"/>
    <row r="64" s="7" customFormat="1" x14ac:dyDescent="0.2"/>
    <row r="65" s="7" customFormat="1" x14ac:dyDescent="0.2"/>
    <row r="66" s="7" customFormat="1" x14ac:dyDescent="0.2"/>
    <row r="67" s="7" customFormat="1" x14ac:dyDescent="0.2"/>
    <row r="68" s="7" customFormat="1" x14ac:dyDescent="0.2"/>
    <row r="69" s="7" customFormat="1" x14ac:dyDescent="0.2"/>
    <row r="70" s="7" customFormat="1" x14ac:dyDescent="0.2"/>
    <row r="71" s="7" customFormat="1" x14ac:dyDescent="0.2"/>
    <row r="72" s="7" customFormat="1" x14ac:dyDescent="0.2"/>
    <row r="73" s="7" customFormat="1" x14ac:dyDescent="0.2"/>
    <row r="74" s="7" customFormat="1" x14ac:dyDescent="0.2"/>
    <row r="75" s="7" customFormat="1" x14ac:dyDescent="0.2"/>
    <row r="76" s="7" customFormat="1" x14ac:dyDescent="0.2"/>
    <row r="77" s="7" customFormat="1" x14ac:dyDescent="0.2"/>
    <row r="78" s="7" customFormat="1" x14ac:dyDescent="0.2"/>
    <row r="79" s="7" customFormat="1" x14ac:dyDescent="0.2"/>
    <row r="80" s="7" customFormat="1" x14ac:dyDescent="0.2"/>
    <row r="81" s="7" customFormat="1" x14ac:dyDescent="0.2"/>
  </sheetData>
  <mergeCells count="25">
    <mergeCell ref="I4:I6"/>
    <mergeCell ref="J4:J6"/>
    <mergeCell ref="K4:K6"/>
    <mergeCell ref="L4:AP4"/>
    <mergeCell ref="D4:D6"/>
    <mergeCell ref="E4:E6"/>
    <mergeCell ref="F4:F6"/>
    <mergeCell ref="G4:G6"/>
    <mergeCell ref="H4:H6"/>
    <mergeCell ref="MH4:NL4"/>
    <mergeCell ref="A1:K2"/>
    <mergeCell ref="GK4:HO4"/>
    <mergeCell ref="HP4:IT4"/>
    <mergeCell ref="IU4:JX4"/>
    <mergeCell ref="JY4:LC4"/>
    <mergeCell ref="LD4:MG4"/>
    <mergeCell ref="AQ4:BR4"/>
    <mergeCell ref="BS4:CW4"/>
    <mergeCell ref="CX4:EA4"/>
    <mergeCell ref="EB4:FF4"/>
    <mergeCell ref="FG4:GJ4"/>
    <mergeCell ref="A3:K3"/>
    <mergeCell ref="A4:A6"/>
    <mergeCell ref="B4:B6"/>
    <mergeCell ref="C4:C6"/>
  </mergeCells>
  <conditionalFormatting sqref="F7:F31">
    <cfRule type="cellIs" dxfId="12" priority="16" operator="lessThan">
      <formula>0</formula>
    </cfRule>
  </conditionalFormatting>
  <conditionalFormatting sqref="I7:I31">
    <cfRule type="cellIs" dxfId="11" priority="17" operator="lessThan">
      <formula>0</formula>
    </cfRule>
  </conditionalFormatting>
  <conditionalFormatting sqref="L5:NL31">
    <cfRule type="expression" dxfId="10" priority="10">
      <formula>COUNTIF(Festivita,L$5)&gt;0</formula>
    </cfRule>
    <cfRule type="expression" dxfId="9" priority="11">
      <formula>WEEKDAY(L$5,2)&gt;5</formula>
    </cfRule>
  </conditionalFormatting>
  <conditionalFormatting sqref="L7:NL31">
    <cfRule type="cellIs" dxfId="8" priority="2" operator="equal">
      <formula>"F"</formula>
    </cfRule>
    <cfRule type="cellIs" dxfId="7" priority="3" operator="equal">
      <formula>"F5"</formula>
    </cfRule>
    <cfRule type="cellIs" dxfId="6" priority="4" operator="equal">
      <formula>"P"</formula>
    </cfRule>
    <cfRule type="cellIs" dxfId="5" priority="5" operator="equal">
      <formula>"P5"</formula>
    </cfRule>
    <cfRule type="cellIs" dxfId="4" priority="6" operator="equal">
      <formula>"M"</formula>
    </cfRule>
    <cfRule type="cellIs" dxfId="3" priority="7" operator="equal">
      <formula>"CG"</formula>
    </cfRule>
    <cfRule type="cellIs" dxfId="2" priority="8" operator="equal">
      <formula>"104"</formula>
    </cfRule>
    <cfRule type="cellIs" dxfId="1" priority="9" operator="equal">
      <formula>"T"</formula>
    </cfRule>
  </conditionalFormatting>
  <dataValidations count="1">
    <dataValidation type="list" allowBlank="1" showErrorMessage="1" errorTitle="Codice non valido" error="Usa uno dei codici della legenda: F, F5, P, P5, M, CG, 104, T" sqref="L7:NL31" xr:uid="{00000000-0002-0000-0200-000000000000}">
      <formula1>"F,F5,P,P5,M,CG,104,T"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B8B9B6"/>
  </sheetPr>
  <dimension ref="A1:M25"/>
  <sheetViews>
    <sheetView showGridLines="0" tabSelected="1" zoomScaleNormal="100" workbookViewId="0">
      <selection activeCell="D10" sqref="D10"/>
    </sheetView>
  </sheetViews>
  <sheetFormatPr baseColWidth="10" defaultColWidth="8.6640625" defaultRowHeight="15" x14ac:dyDescent="0.2"/>
  <cols>
    <col min="1" max="1" width="3" style="7" customWidth="1"/>
    <col min="2" max="2" width="22" style="7" customWidth="1"/>
    <col min="3" max="6" width="16" style="7" customWidth="1"/>
    <col min="7" max="7" width="13" style="7" customWidth="1"/>
    <col min="8" max="16384" width="8.6640625" style="7"/>
  </cols>
  <sheetData>
    <row r="1" spans="1:13" ht="24" customHeight="1" x14ac:dyDescent="0.2">
      <c r="A1" s="6"/>
      <c r="B1" s="63" t="s">
        <v>110</v>
      </c>
      <c r="C1" s="63"/>
      <c r="D1" s="63"/>
      <c r="E1" s="63"/>
      <c r="F1" s="63"/>
      <c r="G1" s="63"/>
      <c r="H1" s="63"/>
      <c r="I1" s="62"/>
      <c r="J1" s="62"/>
      <c r="K1" s="62"/>
      <c r="L1" s="62"/>
      <c r="M1" s="62"/>
    </row>
    <row r="2" spans="1:13" ht="24" customHeight="1" x14ac:dyDescent="0.2">
      <c r="A2" s="6"/>
      <c r="B2" s="63"/>
      <c r="C2" s="63"/>
      <c r="D2" s="63"/>
      <c r="E2" s="63"/>
      <c r="F2" s="63"/>
      <c r="G2" s="63"/>
      <c r="H2" s="63"/>
      <c r="I2" s="62"/>
      <c r="J2" s="62"/>
      <c r="K2" s="62"/>
      <c r="L2" s="62"/>
      <c r="M2" s="62"/>
    </row>
    <row r="4" spans="1:13" ht="16" x14ac:dyDescent="0.2">
      <c r="B4" s="2" t="s">
        <v>88</v>
      </c>
    </row>
    <row r="5" spans="1:13" ht="4" customHeight="1" x14ac:dyDescent="0.2"/>
    <row r="6" spans="1:13" ht="24" customHeight="1" x14ac:dyDescent="0.2">
      <c r="B6" s="49" t="s">
        <v>89</v>
      </c>
      <c r="C6" s="49" t="s">
        <v>90</v>
      </c>
      <c r="D6" s="49" t="s">
        <v>91</v>
      </c>
      <c r="E6" s="49" t="s">
        <v>92</v>
      </c>
      <c r="F6" s="49" t="s">
        <v>93</v>
      </c>
    </row>
    <row r="7" spans="1:13" ht="30" customHeight="1" x14ac:dyDescent="0.2">
      <c r="B7" s="3">
        <f>COUNTA('Piano 2026'!$B$7:$B$31)</f>
        <v>2</v>
      </c>
      <c r="C7" s="55">
        <f>SUM('Piano 2026'!$E$7:$E$31)</f>
        <v>10.5</v>
      </c>
      <c r="D7" s="55">
        <f>SUM('Piano 2026'!$F$7:$F$31)</f>
        <v>36.5</v>
      </c>
      <c r="E7" s="55">
        <f>SUM('Piano 2026'!$H$7:$H$31)</f>
        <v>16</v>
      </c>
      <c r="F7" s="3">
        <f ca="1">IFERROR(SUMPRODUCT((INDEX('Piano 2026'!$L$7:$NL$31,0,MATCH(TODAY(),'Piano 2026'!$L$5:$NL$5,0))&lt;&gt;"")*1),"—")</f>
        <v>0</v>
      </c>
    </row>
    <row r="10" spans="1:13" ht="16" x14ac:dyDescent="0.2">
      <c r="B10" s="2" t="s">
        <v>94</v>
      </c>
    </row>
    <row r="11" spans="1:13" x14ac:dyDescent="0.2">
      <c r="B11" s="24" t="s">
        <v>95</v>
      </c>
    </row>
    <row r="12" spans="1:13" x14ac:dyDescent="0.2">
      <c r="B12" s="50" t="s">
        <v>96</v>
      </c>
      <c r="C12" s="50" t="s">
        <v>97</v>
      </c>
      <c r="D12" s="50" t="s">
        <v>98</v>
      </c>
      <c r="E12" s="50" t="s">
        <v>99</v>
      </c>
      <c r="F12" s="50" t="s">
        <v>100</v>
      </c>
      <c r="G12" s="50" t="s">
        <v>101</v>
      </c>
    </row>
    <row r="13" spans="1:13" x14ac:dyDescent="0.2">
      <c r="B13" s="29" t="s">
        <v>67</v>
      </c>
      <c r="C13" s="51">
        <f>COUNTIF('Piano 2026'!$L$7:$AP$31,"F")+0.5*COUNTIF('Piano 2026'!$L$7:$AP$31,"F5")</f>
        <v>1</v>
      </c>
      <c r="D13" s="51">
        <f>COUNTIF('Piano 2026'!$L$7:$AP$31,"P")+0.5*COUNTIF('Piano 2026'!$L$7:$AP$31,"P5")</f>
        <v>0.5</v>
      </c>
      <c r="E13" s="51">
        <f>COUNTIF('Piano 2026'!$L$7:$AP$31,"M")</f>
        <v>0</v>
      </c>
      <c r="F13" s="51">
        <f>COUNTIF('Piano 2026'!$L$7:$AP$31,"CG")+COUNTIF('Piano 2026'!$L$7:$AP$31,"104")+COUNTIF('Piano 2026'!$L$7:$AP$31,"T")</f>
        <v>0</v>
      </c>
      <c r="G13" s="52">
        <f t="shared" ref="G13:G24" si="0">SUM(C13:F13)</f>
        <v>1.5</v>
      </c>
    </row>
    <row r="14" spans="1:13" x14ac:dyDescent="0.2">
      <c r="B14" s="29" t="s">
        <v>68</v>
      </c>
      <c r="C14" s="51">
        <f>COUNTIF('Piano 2026'!$AQ$7:$BR$31,"F")+0.5*COUNTIF('Piano 2026'!$AQ$7:$BR$31,"F5")</f>
        <v>0</v>
      </c>
      <c r="D14" s="51">
        <f>COUNTIF('Piano 2026'!$AQ$7:$BR$31,"P")+0.5*COUNTIF('Piano 2026'!$AQ$7:$BR$31,"P5")</f>
        <v>1</v>
      </c>
      <c r="E14" s="51">
        <f>COUNTIF('Piano 2026'!$AQ$7:$BR$31,"M")</f>
        <v>0</v>
      </c>
      <c r="F14" s="51">
        <f>COUNTIF('Piano 2026'!$AQ$7:$BR$31,"CG")+COUNTIF('Piano 2026'!$AQ$7:$BR$31,"104")+COUNTIF('Piano 2026'!$AQ$7:$BR$31,"T")</f>
        <v>0</v>
      </c>
      <c r="G14" s="52">
        <f t="shared" si="0"/>
        <v>1</v>
      </c>
    </row>
    <row r="15" spans="1:13" x14ac:dyDescent="0.2">
      <c r="B15" s="29" t="s">
        <v>69</v>
      </c>
      <c r="C15" s="51">
        <f>COUNTIF('Piano 2026'!$BS$7:$CW$31,"F")+0.5*COUNTIF('Piano 2026'!$BS$7:$CW$31,"F5")</f>
        <v>0</v>
      </c>
      <c r="D15" s="51">
        <f>COUNTIF('Piano 2026'!$BS$7:$CW$31,"P")+0.5*COUNTIF('Piano 2026'!$BS$7:$CW$31,"P5")</f>
        <v>0.5</v>
      </c>
      <c r="E15" s="51">
        <f>COUNTIF('Piano 2026'!$BS$7:$CW$31,"M")</f>
        <v>0</v>
      </c>
      <c r="F15" s="51">
        <f>COUNTIF('Piano 2026'!$BS$7:$CW$31,"CG")+COUNTIF('Piano 2026'!$BS$7:$CW$31,"104")+COUNTIF('Piano 2026'!$BS$7:$CW$31,"T")</f>
        <v>0</v>
      </c>
      <c r="G15" s="52">
        <f t="shared" si="0"/>
        <v>0.5</v>
      </c>
    </row>
    <row r="16" spans="1:13" x14ac:dyDescent="0.2">
      <c r="B16" s="29" t="s">
        <v>70</v>
      </c>
      <c r="C16" s="51">
        <f>COUNTIF('Piano 2026'!$CX$7:$EA$31,"F")+0.5*COUNTIF('Piano 2026'!$CX$7:$EA$31,"F5")</f>
        <v>0.5</v>
      </c>
      <c r="D16" s="51">
        <f>COUNTIF('Piano 2026'!$CX$7:$EA$31,"P")+0.5*COUNTIF('Piano 2026'!$CX$7:$EA$31,"P5")</f>
        <v>0</v>
      </c>
      <c r="E16" s="51">
        <f>COUNTIF('Piano 2026'!$CX$7:$EA$31,"M")</f>
        <v>0</v>
      </c>
      <c r="F16" s="51">
        <f>COUNTIF('Piano 2026'!$CX$7:$EA$31,"CG")+COUNTIF('Piano 2026'!$CX$7:$EA$31,"104")+COUNTIF('Piano 2026'!$CX$7:$EA$31,"T")</f>
        <v>0</v>
      </c>
      <c r="G16" s="52">
        <f t="shared" si="0"/>
        <v>0.5</v>
      </c>
    </row>
    <row r="17" spans="2:7" x14ac:dyDescent="0.2">
      <c r="B17" s="29" t="s">
        <v>71</v>
      </c>
      <c r="C17" s="51">
        <f>COUNTIF('Piano 2026'!$EB$7:$FF$31,"F")+0.5*COUNTIF('Piano 2026'!$EB$7:$FF$31,"F5")</f>
        <v>0</v>
      </c>
      <c r="D17" s="51">
        <f>COUNTIF('Piano 2026'!$EB$7:$FF$31,"P")+0.5*COUNTIF('Piano 2026'!$EB$7:$FF$31,"P5")</f>
        <v>0</v>
      </c>
      <c r="E17" s="51">
        <f>COUNTIF('Piano 2026'!$EB$7:$FF$31,"M")</f>
        <v>0</v>
      </c>
      <c r="F17" s="51">
        <f>COUNTIF('Piano 2026'!$EB$7:$FF$31,"CG")+COUNTIF('Piano 2026'!$EB$7:$FF$31,"104")+COUNTIF('Piano 2026'!$EB$7:$FF$31,"T")</f>
        <v>1</v>
      </c>
      <c r="G17" s="52">
        <f t="shared" si="0"/>
        <v>1</v>
      </c>
    </row>
    <row r="18" spans="2:7" x14ac:dyDescent="0.2">
      <c r="B18" s="29" t="s">
        <v>72</v>
      </c>
      <c r="C18" s="51">
        <f>COUNTIF('Piano 2026'!$FG$7:$GJ$31,"F")+0.5*COUNTIF('Piano 2026'!$FG$7:$GJ$31,"F5")</f>
        <v>0</v>
      </c>
      <c r="D18" s="51">
        <f>COUNTIF('Piano 2026'!$FG$7:$GJ$31,"P")+0.5*COUNTIF('Piano 2026'!$FG$7:$GJ$31,"P5")</f>
        <v>0</v>
      </c>
      <c r="E18" s="51">
        <f>COUNTIF('Piano 2026'!$FG$7:$GJ$31,"M")</f>
        <v>0</v>
      </c>
      <c r="F18" s="51">
        <f>COUNTIF('Piano 2026'!$FG$7:$GJ$31,"CG")+COUNTIF('Piano 2026'!$FG$7:$GJ$31,"104")+COUNTIF('Piano 2026'!$FG$7:$GJ$31,"T")</f>
        <v>0</v>
      </c>
      <c r="G18" s="52">
        <f t="shared" si="0"/>
        <v>0</v>
      </c>
    </row>
    <row r="19" spans="2:7" x14ac:dyDescent="0.2">
      <c r="B19" s="29" t="s">
        <v>73</v>
      </c>
      <c r="C19" s="51">
        <f>COUNTIF('Piano 2026'!$GK$7:$HO$31,"F")+0.5*COUNTIF('Piano 2026'!$GK$7:$HO$31,"F5")</f>
        <v>0</v>
      </c>
      <c r="D19" s="51">
        <f>COUNTIF('Piano 2026'!$GK$7:$HO$31,"P")+0.5*COUNTIF('Piano 2026'!$GK$7:$HO$31,"P5")</f>
        <v>0</v>
      </c>
      <c r="E19" s="51">
        <f>COUNTIF('Piano 2026'!$GK$7:$HO$31,"M")</f>
        <v>2</v>
      </c>
      <c r="F19" s="51">
        <f>COUNTIF('Piano 2026'!$GK$7:$HO$31,"CG")+COUNTIF('Piano 2026'!$GK$7:$HO$31,"104")+COUNTIF('Piano 2026'!$GK$7:$HO$31,"T")</f>
        <v>0</v>
      </c>
      <c r="G19" s="52">
        <f t="shared" si="0"/>
        <v>2</v>
      </c>
    </row>
    <row r="20" spans="2:7" x14ac:dyDescent="0.2">
      <c r="B20" s="29" t="s">
        <v>74</v>
      </c>
      <c r="C20" s="51">
        <f>COUNTIF('Piano 2026'!$HP$7:$IT$31,"F")+0.5*COUNTIF('Piano 2026'!$HP$7:$IT$31,"F5")</f>
        <v>5</v>
      </c>
      <c r="D20" s="51">
        <f>COUNTIF('Piano 2026'!$HP$7:$IT$31,"P")+0.5*COUNTIF('Piano 2026'!$HP$7:$IT$31,"P5")</f>
        <v>0</v>
      </c>
      <c r="E20" s="51">
        <f>COUNTIF('Piano 2026'!$HP$7:$IT$31,"M")</f>
        <v>0</v>
      </c>
      <c r="F20" s="51">
        <f>COUNTIF('Piano 2026'!$HP$7:$IT$31,"CG")+COUNTIF('Piano 2026'!$HP$7:$IT$31,"104")+COUNTIF('Piano 2026'!$HP$7:$IT$31,"T")</f>
        <v>0</v>
      </c>
      <c r="G20" s="52">
        <f t="shared" si="0"/>
        <v>5</v>
      </c>
    </row>
    <row r="21" spans="2:7" x14ac:dyDescent="0.2">
      <c r="B21" s="29" t="s">
        <v>75</v>
      </c>
      <c r="C21" s="51">
        <f>COUNTIF('Piano 2026'!$IU$7:$JX$31,"F")+0.5*COUNTIF('Piano 2026'!$IU$7:$JX$31,"F5")</f>
        <v>0</v>
      </c>
      <c r="D21" s="51">
        <f>COUNTIF('Piano 2026'!$IU$7:$JX$31,"P")+0.5*COUNTIF('Piano 2026'!$IU$7:$JX$31,"P5")</f>
        <v>0</v>
      </c>
      <c r="E21" s="51">
        <f>COUNTIF('Piano 2026'!$IU$7:$JX$31,"M")</f>
        <v>0</v>
      </c>
      <c r="F21" s="51">
        <f>COUNTIF('Piano 2026'!$IU$7:$JX$31,"CG")+COUNTIF('Piano 2026'!$IU$7:$JX$31,"104")+COUNTIF('Piano 2026'!$IU$7:$JX$31,"T")</f>
        <v>0</v>
      </c>
      <c r="G21" s="52">
        <f t="shared" si="0"/>
        <v>0</v>
      </c>
    </row>
    <row r="22" spans="2:7" x14ac:dyDescent="0.2">
      <c r="B22" s="29" t="s">
        <v>76</v>
      </c>
      <c r="C22" s="51">
        <f>COUNTIF('Piano 2026'!$JY$7:$LC$31,"F")+0.5*COUNTIF('Piano 2026'!$JY$7:$LC$31,"F5")</f>
        <v>0</v>
      </c>
      <c r="D22" s="51">
        <f>COUNTIF('Piano 2026'!$JY$7:$LC$31,"P")+0.5*COUNTIF('Piano 2026'!$JY$7:$LC$31,"P5")</f>
        <v>0</v>
      </c>
      <c r="E22" s="51">
        <f>COUNTIF('Piano 2026'!$JY$7:$LC$31,"M")</f>
        <v>0</v>
      </c>
      <c r="F22" s="51">
        <f>COUNTIF('Piano 2026'!$JY$7:$LC$31,"CG")+COUNTIF('Piano 2026'!$JY$7:$LC$31,"104")+COUNTIF('Piano 2026'!$JY$7:$LC$31,"T")</f>
        <v>0</v>
      </c>
      <c r="G22" s="52">
        <f t="shared" si="0"/>
        <v>0</v>
      </c>
    </row>
    <row r="23" spans="2:7" x14ac:dyDescent="0.2">
      <c r="B23" s="29" t="s">
        <v>77</v>
      </c>
      <c r="C23" s="51">
        <f>COUNTIF('Piano 2026'!$LD$7:$MG$31,"F")+0.5*COUNTIF('Piano 2026'!$LD$7:$MG$31,"F5")</f>
        <v>0</v>
      </c>
      <c r="D23" s="51">
        <f>COUNTIF('Piano 2026'!$LD$7:$MG$31,"P")+0.5*COUNTIF('Piano 2026'!$LD$7:$MG$31,"P5")</f>
        <v>0</v>
      </c>
      <c r="E23" s="51">
        <f>COUNTIF('Piano 2026'!$LD$7:$MG$31,"M")</f>
        <v>0</v>
      </c>
      <c r="F23" s="51">
        <f>COUNTIF('Piano 2026'!$LD$7:$MG$31,"CG")+COUNTIF('Piano 2026'!$LD$7:$MG$31,"104")+COUNTIF('Piano 2026'!$LD$7:$MG$31,"T")</f>
        <v>0</v>
      </c>
      <c r="G23" s="52">
        <f t="shared" si="0"/>
        <v>0</v>
      </c>
    </row>
    <row r="24" spans="2:7" x14ac:dyDescent="0.2">
      <c r="B24" s="29" t="s">
        <v>78</v>
      </c>
      <c r="C24" s="51">
        <f>COUNTIF('Piano 2026'!$MH$7:$NL$31,"F")+0.5*COUNTIF('Piano 2026'!$MH$7:$NL$31,"F5")</f>
        <v>4</v>
      </c>
      <c r="D24" s="51">
        <f>COUNTIF('Piano 2026'!$MH$7:$NL$31,"P")+0.5*COUNTIF('Piano 2026'!$MH$7:$NL$31,"P5")</f>
        <v>0</v>
      </c>
      <c r="E24" s="51">
        <f>COUNTIF('Piano 2026'!$MH$7:$NL$31,"M")</f>
        <v>0</v>
      </c>
      <c r="F24" s="51">
        <f>COUNTIF('Piano 2026'!$MH$7:$NL$31,"CG")+COUNTIF('Piano 2026'!$MH$7:$NL$31,"104")+COUNTIF('Piano 2026'!$MH$7:$NL$31,"T")</f>
        <v>0</v>
      </c>
      <c r="G24" s="52">
        <f t="shared" si="0"/>
        <v>4</v>
      </c>
    </row>
    <row r="25" spans="2:7" x14ac:dyDescent="0.2">
      <c r="B25" s="53" t="s">
        <v>102</v>
      </c>
      <c r="C25" s="54">
        <f>SUM(C13:C24)</f>
        <v>10.5</v>
      </c>
      <c r="D25" s="54">
        <f>SUM(D13:D24)</f>
        <v>2</v>
      </c>
      <c r="E25" s="54">
        <f>SUM(E13:E24)</f>
        <v>2</v>
      </c>
      <c r="F25" s="54">
        <f>SUM(F13:F24)</f>
        <v>1</v>
      </c>
      <c r="G25" s="54">
        <f>SUM(G13:G24)</f>
        <v>15.5</v>
      </c>
    </row>
  </sheetData>
  <mergeCells count="1">
    <mergeCell ref="B1:H2"/>
  </mergeCells>
  <conditionalFormatting sqref="G13:G24">
    <cfRule type="cellIs" dxfId="0" priority="2" operator="equal">
      <formula>MAX($G$13:$G$24)</formula>
    </cfRule>
  </conditionalFormatting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1</vt:i4>
      </vt:variant>
    </vt:vector>
  </HeadingPairs>
  <TitlesOfParts>
    <vt:vector size="5" baseType="lpstr">
      <vt:lpstr>Guida</vt:lpstr>
      <vt:lpstr>Impostazioni</vt:lpstr>
      <vt:lpstr>Piano 2026</vt:lpstr>
      <vt:lpstr>Riepilogo</vt:lpstr>
      <vt:lpstr>Festivita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Luca turco</cp:lastModifiedBy>
  <cp:revision>0</cp:revision>
  <dcterms:created xsi:type="dcterms:W3CDTF">2026-07-21T08:46:27Z</dcterms:created>
  <dcterms:modified xsi:type="dcterms:W3CDTF">2026-07-27T10:40:12Z</dcterms:modified>
  <dc:language>en-US</dc:language>
</cp:coreProperties>
</file>