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lucaturco/Desktop/LEAD MAGNETS/TEMPLATES/wip/excel/"/>
    </mc:Choice>
  </mc:AlternateContent>
  <xr:revisionPtr revIDLastSave="0" documentId="13_ncr:1_{F48EA45A-FCEA-CC46-91DF-A25D132FCE5B}" xr6:coauthVersionLast="47" xr6:coauthVersionMax="47" xr10:uidLastSave="{00000000-0000-0000-0000-000000000000}"/>
  <bookViews>
    <workbookView xWindow="-5340" yWindow="-21600" windowWidth="38400" windowHeight="21600" tabRatio="500" activeTab="3" xr2:uid="{00000000-000D-0000-FFFF-FFFF00000000}"/>
  </bookViews>
  <sheets>
    <sheet name="Guida" sheetId="1" r:id="rId1"/>
    <sheet name="Impostazioni" sheetId="2" r:id="rId2"/>
    <sheet name="Turni 2026" sheetId="3" r:id="rId3"/>
    <sheet name="Riepilogo" sheetId="4" r:id="rId4"/>
  </sheets>
  <definedNames>
    <definedName name="AnnoSel">Impostazioni!$D$5</definedName>
    <definedName name="CodiciTurno">"MA,PO,NO,R,RC,FE,PER,MAL,104"</definedName>
    <definedName name="Festivita">Impostazioni!$B$42:$B$54</definedName>
    <definedName name="MeseNum">Impostazioni!$D$7</definedName>
    <definedName name="MeseSel">Impostazioni!$D$6</definedName>
    <definedName name="Reparti">Impostazioni!$B$11:$B$17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8" i="4" l="1"/>
  <c r="J28" i="4"/>
  <c r="I28" i="4"/>
  <c r="H28" i="4"/>
  <c r="G28" i="4"/>
  <c r="F28" i="4"/>
  <c r="E28" i="4"/>
  <c r="D28" i="4"/>
  <c r="C28" i="4"/>
  <c r="B28" i="4"/>
  <c r="K27" i="4"/>
  <c r="J27" i="4"/>
  <c r="I27" i="4"/>
  <c r="H27" i="4"/>
  <c r="G27" i="4"/>
  <c r="F27" i="4"/>
  <c r="E27" i="4"/>
  <c r="D27" i="4"/>
  <c r="C27" i="4"/>
  <c r="B27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24" i="4"/>
  <c r="J24" i="4"/>
  <c r="I24" i="4"/>
  <c r="H24" i="4"/>
  <c r="G24" i="4"/>
  <c r="F24" i="4"/>
  <c r="E24" i="4"/>
  <c r="D24" i="4"/>
  <c r="C24" i="4"/>
  <c r="B24" i="4"/>
  <c r="K23" i="4"/>
  <c r="J23" i="4"/>
  <c r="I23" i="4"/>
  <c r="H23" i="4"/>
  <c r="G23" i="4"/>
  <c r="F23" i="4"/>
  <c r="E23" i="4"/>
  <c r="D23" i="4"/>
  <c r="C23" i="4"/>
  <c r="B23" i="4"/>
  <c r="K22" i="4"/>
  <c r="J22" i="4"/>
  <c r="I22" i="4"/>
  <c r="H22" i="4"/>
  <c r="G22" i="4"/>
  <c r="F22" i="4"/>
  <c r="E22" i="4"/>
  <c r="D22" i="4"/>
  <c r="C22" i="4"/>
  <c r="B22" i="4"/>
  <c r="K21" i="4"/>
  <c r="J21" i="4"/>
  <c r="I21" i="4"/>
  <c r="H21" i="4"/>
  <c r="G21" i="4"/>
  <c r="F21" i="4"/>
  <c r="E21" i="4"/>
  <c r="D21" i="4"/>
  <c r="C21" i="4"/>
  <c r="B21" i="4"/>
  <c r="K20" i="4"/>
  <c r="J20" i="4"/>
  <c r="I20" i="4"/>
  <c r="H20" i="4"/>
  <c r="G20" i="4"/>
  <c r="F20" i="4"/>
  <c r="E20" i="4"/>
  <c r="D20" i="4"/>
  <c r="C20" i="4"/>
  <c r="B20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7" i="4"/>
  <c r="J17" i="4"/>
  <c r="I17" i="4"/>
  <c r="H17" i="4"/>
  <c r="G17" i="4"/>
  <c r="F17" i="4"/>
  <c r="E17" i="4"/>
  <c r="D17" i="4"/>
  <c r="C17" i="4"/>
  <c r="B17" i="4"/>
  <c r="C16" i="4"/>
  <c r="B16" i="4"/>
  <c r="C15" i="4"/>
  <c r="B15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AO19" i="3"/>
  <c r="AN19" i="3"/>
  <c r="AM19" i="3"/>
  <c r="AL19" i="3"/>
  <c r="AK19" i="3"/>
  <c r="AJ19" i="3"/>
  <c r="AI19" i="3"/>
  <c r="AH19" i="3"/>
  <c r="AO18" i="3"/>
  <c r="AN18" i="3"/>
  <c r="AM18" i="3"/>
  <c r="AL18" i="3"/>
  <c r="AK18" i="3"/>
  <c r="AJ18" i="3"/>
  <c r="AI18" i="3"/>
  <c r="AH18" i="3"/>
  <c r="AO17" i="3"/>
  <c r="AN17" i="3"/>
  <c r="AM17" i="3"/>
  <c r="AL17" i="3"/>
  <c r="AK17" i="3"/>
  <c r="AJ17" i="3"/>
  <c r="AI17" i="3"/>
  <c r="AH17" i="3"/>
  <c r="AO16" i="3"/>
  <c r="AN16" i="3"/>
  <c r="AM16" i="3"/>
  <c r="AL16" i="3"/>
  <c r="AK16" i="3"/>
  <c r="AJ16" i="3"/>
  <c r="AI16" i="3"/>
  <c r="AH16" i="3"/>
  <c r="AO15" i="3"/>
  <c r="AN15" i="3"/>
  <c r="AM15" i="3"/>
  <c r="AL15" i="3"/>
  <c r="AK15" i="3"/>
  <c r="AJ15" i="3"/>
  <c r="AI15" i="3"/>
  <c r="AH15" i="3"/>
  <c r="AO14" i="3"/>
  <c r="AN14" i="3"/>
  <c r="AM14" i="3"/>
  <c r="AL14" i="3"/>
  <c r="AK14" i="3"/>
  <c r="AJ14" i="3"/>
  <c r="AI14" i="3"/>
  <c r="AH14" i="3"/>
  <c r="AO13" i="3"/>
  <c r="AN13" i="3"/>
  <c r="AM13" i="3"/>
  <c r="AL13" i="3"/>
  <c r="AK13" i="3"/>
  <c r="AJ13" i="3"/>
  <c r="AI13" i="3"/>
  <c r="AH13" i="3"/>
  <c r="AO12" i="3"/>
  <c r="AN12" i="3"/>
  <c r="AM12" i="3"/>
  <c r="AL12" i="3"/>
  <c r="AK12" i="3"/>
  <c r="AJ12" i="3"/>
  <c r="AI12" i="3"/>
  <c r="AH12" i="3"/>
  <c r="AO11" i="3"/>
  <c r="AN11" i="3"/>
  <c r="AM11" i="3"/>
  <c r="AL11" i="3"/>
  <c r="AK11" i="3"/>
  <c r="AJ11" i="3"/>
  <c r="AI11" i="3"/>
  <c r="AH11" i="3"/>
  <c r="AO10" i="3"/>
  <c r="AN10" i="3"/>
  <c r="AM10" i="3"/>
  <c r="AL10" i="3"/>
  <c r="AK10" i="3"/>
  <c r="AJ10" i="3"/>
  <c r="AI10" i="3"/>
  <c r="AH10" i="3"/>
  <c r="AO9" i="3"/>
  <c r="AN9" i="3"/>
  <c r="AM9" i="3"/>
  <c r="AL9" i="3"/>
  <c r="AK9" i="3"/>
  <c r="AJ9" i="3"/>
  <c r="AI9" i="3"/>
  <c r="AH9" i="3"/>
  <c r="AO8" i="3"/>
  <c r="AN8" i="3"/>
  <c r="AM8" i="3"/>
  <c r="AL8" i="3"/>
  <c r="AK8" i="3"/>
  <c r="AJ8" i="3"/>
  <c r="AI8" i="3"/>
  <c r="AH8" i="3"/>
  <c r="AO7" i="3"/>
  <c r="K16" i="4" s="1"/>
  <c r="AN7" i="3"/>
  <c r="J16" i="4" s="1"/>
  <c r="AM7" i="3"/>
  <c r="I16" i="4" s="1"/>
  <c r="AL7" i="3"/>
  <c r="H16" i="4" s="1"/>
  <c r="AK7" i="3"/>
  <c r="G16" i="4" s="1"/>
  <c r="AJ7" i="3"/>
  <c r="D16" i="4" s="1"/>
  <c r="AI7" i="3"/>
  <c r="F16" i="4" s="1"/>
  <c r="AH7" i="3"/>
  <c r="E16" i="4" s="1"/>
  <c r="AO6" i="3"/>
  <c r="K15" i="4" s="1"/>
  <c r="AN6" i="3"/>
  <c r="J15" i="4" s="1"/>
  <c r="AM6" i="3"/>
  <c r="I15" i="4" s="1"/>
  <c r="AL6" i="3"/>
  <c r="H15" i="4" s="1"/>
  <c r="AK6" i="3"/>
  <c r="G15" i="4" s="1"/>
  <c r="AJ6" i="3"/>
  <c r="D15" i="4" s="1"/>
  <c r="AI6" i="3"/>
  <c r="F15" i="4" s="1"/>
  <c r="AH6" i="3"/>
  <c r="E15" i="4" s="1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D7" i="2"/>
  <c r="C5" i="3" s="1"/>
  <c r="D5" i="3" l="1"/>
  <c r="C4" i="3"/>
  <c r="D7" i="4"/>
  <c r="E7" i="4" l="1"/>
  <c r="E5" i="3"/>
  <c r="D4" i="3"/>
  <c r="F5" i="3" l="1"/>
  <c r="F7" i="4"/>
  <c r="E4" i="3"/>
  <c r="G7" i="4" l="1"/>
  <c r="F4" i="3"/>
  <c r="G5" i="3"/>
  <c r="H5" i="3" l="1"/>
  <c r="G4" i="3"/>
  <c r="H7" i="4"/>
  <c r="I5" i="3" l="1"/>
  <c r="I7" i="4"/>
  <c r="H4" i="3"/>
  <c r="J7" i="4" l="1"/>
  <c r="I4" i="3"/>
  <c r="J5" i="3"/>
  <c r="J4" i="3" l="1"/>
  <c r="K7" i="4"/>
  <c r="K5" i="3"/>
  <c r="L5" i="3" l="1"/>
  <c r="L7" i="4"/>
  <c r="K4" i="3"/>
  <c r="M7" i="4" l="1"/>
  <c r="L4" i="3"/>
  <c r="M5" i="3"/>
  <c r="N5" i="3" l="1"/>
  <c r="N7" i="4"/>
  <c r="M4" i="3"/>
  <c r="O7" i="4" l="1"/>
  <c r="O5" i="3"/>
  <c r="N4" i="3"/>
  <c r="O4" i="3" l="1"/>
  <c r="P7" i="4"/>
  <c r="P5" i="3"/>
  <c r="Q7" i="4" l="1"/>
  <c r="Q5" i="3"/>
  <c r="P4" i="3"/>
  <c r="Q4" i="3" l="1"/>
  <c r="R5" i="3"/>
  <c r="R7" i="4"/>
  <c r="S5" i="3" l="1"/>
  <c r="R4" i="3"/>
  <c r="S7" i="4"/>
  <c r="S4" i="3" l="1"/>
  <c r="T7" i="4"/>
  <c r="T5" i="3"/>
  <c r="T4" i="3" l="1"/>
  <c r="U7" i="4"/>
  <c r="U5" i="3"/>
  <c r="V7" i="4" l="1"/>
  <c r="V5" i="3"/>
  <c r="U4" i="3"/>
  <c r="W5" i="3" l="1"/>
  <c r="V4" i="3"/>
  <c r="W7" i="4"/>
  <c r="X5" i="3" l="1"/>
  <c r="W4" i="3"/>
  <c r="X7" i="4"/>
  <c r="Y7" i="4" l="1"/>
  <c r="Y5" i="3"/>
  <c r="X4" i="3"/>
  <c r="Z5" i="3" l="1"/>
  <c r="Z7" i="4"/>
  <c r="Y4" i="3"/>
  <c r="AA7" i="4" l="1"/>
  <c r="AA5" i="3"/>
  <c r="Z4" i="3"/>
  <c r="AB5" i="3" l="1"/>
  <c r="AA4" i="3"/>
  <c r="AB7" i="4"/>
  <c r="AC5" i="3" l="1"/>
  <c r="AC7" i="4"/>
  <c r="AB4" i="3"/>
  <c r="AC4" i="3" l="1"/>
  <c r="AD7" i="4"/>
  <c r="AD5" i="3"/>
  <c r="AD4" i="3" l="1"/>
  <c r="AE7" i="4"/>
  <c r="AE5" i="3"/>
  <c r="AF7" i="4" l="1"/>
  <c r="AF5" i="3"/>
  <c r="AE4" i="3"/>
  <c r="AG7" i="4" l="1"/>
  <c r="AG5" i="3"/>
  <c r="AF4" i="3"/>
  <c r="AH7" i="4" l="1"/>
  <c r="AG4" i="3"/>
</calcChain>
</file>

<file path=xl/sharedStrings.xml><?xml version="1.0" encoding="utf-8"?>
<sst xmlns="http://schemas.openxmlformats.org/spreadsheetml/2006/main" count="146" uniqueCount="115">
  <si>
    <t>Piano turni H24 per Hotel</t>
  </si>
  <si>
    <t>Come funziona questo foglio</t>
  </si>
  <si>
    <t>1</t>
  </si>
  <si>
    <t>Reparti e turni</t>
  </si>
  <si>
    <t>2</t>
  </si>
  <si>
    <t>Turni</t>
  </si>
  <si>
    <t>Compila la griglia: un codice turno o assenza per ogni dipendente e ogni giorno del mese.</t>
  </si>
  <si>
    <t>3</t>
  </si>
  <si>
    <t>Riposi</t>
  </si>
  <si>
    <t>Usa RC per i riposi compensativi maturati da notturni, domeniche o festivi lavorati.</t>
  </si>
  <si>
    <t>4</t>
  </si>
  <si>
    <t>Copertura</t>
  </si>
  <si>
    <t>Controlla il Riepilogo: verifica che ogni turno sia coperto ogni giorno e i saldi RC per persona.</t>
  </si>
  <si>
    <t>Consigli pratici</t>
  </si>
  <si>
    <t>• Il CCNL Turismo/Pubblici Esercizi prevede riposo settimanale di 24 ore consecutive più il riposo compensativo per chi lavora la domenica o un turno festivo: verifica le regole specifiche del tuo CCNL.</t>
  </si>
  <si>
    <t>• Il turno notte (NO) comporta obblighi di sorveglianza sanitaria periodica per i lavoratori notturni (art. 41, D.Lgs. 66/2003).</t>
  </si>
  <si>
    <t>• Duplica il foglio "Turni" per ogni mese o reparto se il team è numeroso o su più sedi.</t>
  </si>
  <si>
    <t>• Nel Riepilogo, una copertura a 0 per un turno in un giorno è evidenziata in rosso: significa che quel turno resta scoperto.</t>
  </si>
  <si>
    <t>• Modifica le festività (incluso il Santo Patrono) nel foglio Impostazioni.</t>
  </si>
  <si>
    <t>I turni su Excel funzionano. Fino a un certo punto.</t>
  </si>
  <si>
    <t>Con Jet HR turni, maggiorazioni notturne e riposi compensativi finiscono dritti in busta paga, senza ricopiare nulla. Scopri come su jethr.com</t>
  </si>
  <si>
    <t>Note</t>
  </si>
  <si>
    <t>Il presente documento è fornito a solo scopo informativo e non costituisce consulenza professionale. I calcoli hanno valore indicativo e vanno verificati in base al CCNL applicato; Jet HR non assume alcuna responsabilità per l'uso del documento.</t>
  </si>
  <si>
    <t>Il template usa il font Wix Madefor (il carattere di Jet HR), gratuito su Google Fonts: fonts.google.com/specimen/Wix+Madefor+Display. Se il font non è installato, Excel applicherà automaticamente un font di sistema sostitutivo, senza compromettere il corretto funzionamento del documento.</t>
  </si>
  <si>
    <t>Impostazioni</t>
  </si>
  <si>
    <t>Parametri</t>
  </si>
  <si>
    <t>Anno</t>
  </si>
  <si>
    <t>Mese (foglio Turni)</t>
  </si>
  <si>
    <t>Gennaio</t>
  </si>
  <si>
    <t>Numero mese (calcolato)</t>
  </si>
  <si>
    <t>Reparti</t>
  </si>
  <si>
    <t>Modifica o aggiungi reparti: la lista alimenta il menu a tendina nel foglio Turni.</t>
  </si>
  <si>
    <t>Reception</t>
  </si>
  <si>
    <t>Piani / Housekeeping</t>
  </si>
  <si>
    <t>Ristorante &amp; Bar</t>
  </si>
  <si>
    <t>Cucina</t>
  </si>
  <si>
    <t>Portineria notturna</t>
  </si>
  <si>
    <t>Manutenzione</t>
  </si>
  <si>
    <t>Altro</t>
  </si>
  <si>
    <t>Orari indicativi turni</t>
  </si>
  <si>
    <t>Turno</t>
  </si>
  <si>
    <t>Inizio</t>
  </si>
  <si>
    <t>Fine</t>
  </si>
  <si>
    <t>Mattina (MA)</t>
  </si>
  <si>
    <t>07:00</t>
  </si>
  <si>
    <t>15:00</t>
  </si>
  <si>
    <t>Pomeriggio (PO)</t>
  </si>
  <si>
    <t>23:00</t>
  </si>
  <si>
    <t>Notte (NO)</t>
  </si>
  <si>
    <t>07:00 (g+1)</t>
  </si>
  <si>
    <t>Legenda codici</t>
  </si>
  <si>
    <t>MA</t>
  </si>
  <si>
    <t>Mattina (turno)</t>
  </si>
  <si>
    <t>PO</t>
  </si>
  <si>
    <t>Pomeriggio (turno)</t>
  </si>
  <si>
    <t>NO</t>
  </si>
  <si>
    <t>Notte (turno)</t>
  </si>
  <si>
    <t>R</t>
  </si>
  <si>
    <t>Riposo settimanale</t>
  </si>
  <si>
    <t>RC</t>
  </si>
  <si>
    <t>Riposo compensativo</t>
  </si>
  <si>
    <t>FE</t>
  </si>
  <si>
    <t>Ferie</t>
  </si>
  <si>
    <t>PER</t>
  </si>
  <si>
    <t>Permesso/ROL</t>
  </si>
  <si>
    <t>MAL</t>
  </si>
  <si>
    <t>Malattia</t>
  </si>
  <si>
    <t>104</t>
  </si>
  <si>
    <t>Permesso Legge 104</t>
  </si>
  <si>
    <t>Nota sui riposi compensativi</t>
  </si>
  <si>
    <t>Il riposo compensativo (RC) va assegnato quando il riposo settimanale ordinario non può essere goduto nel giorno previsto dal CCNL (es. per copertura del turno notte o di un festivo): verifica tempistiche e modalità di recupero previste dal contratto collettivo applicato.</t>
  </si>
  <si>
    <t>Festività 2026</t>
  </si>
  <si>
    <t>Data</t>
  </si>
  <si>
    <t>Giorno</t>
  </si>
  <si>
    <t>Ricorrenza</t>
  </si>
  <si>
    <t>Capodanno</t>
  </si>
  <si>
    <t>Epifania</t>
  </si>
  <si>
    <t>Pasqua</t>
  </si>
  <si>
    <t>Lunedì dell'Angelo</t>
  </si>
  <si>
    <t>Festa della Liberazione</t>
  </si>
  <si>
    <t>Festa del Lavoro</t>
  </si>
  <si>
    <t>Festa della Repubblica</t>
  </si>
  <si>
    <t>Ferragosto</t>
  </si>
  <si>
    <t>Ognissanti</t>
  </si>
  <si>
    <t>Immacolata Concezione</t>
  </si>
  <si>
    <t>Natale</t>
  </si>
  <si>
    <t>Santo Stefano</t>
  </si>
  <si>
    <t>Le righe con "Giulia Bianchi" e "Marco Verdi" sono dati di esempio: sostituiscile con il tuo team. Inserisci il codice turno in ogni cella giorno (legenda in Impostazioni). Mese e anno si impostano nel foglio Impostazioni.</t>
  </si>
  <si>
    <t>Dipendente</t>
  </si>
  <si>
    <t>Reparto</t>
  </si>
  <si>
    <t>Tot MA</t>
  </si>
  <si>
    <t>Tot PO</t>
  </si>
  <si>
    <t>Tot NO</t>
  </si>
  <si>
    <t>Tot R</t>
  </si>
  <si>
    <t>Tot RC</t>
  </si>
  <si>
    <t>Tot FE</t>
  </si>
  <si>
    <t>Tot PER</t>
  </si>
  <si>
    <t>Tot MAL</t>
  </si>
  <si>
    <t>Giulia Bianchi</t>
  </si>
  <si>
    <t>Marco Verdi</t>
  </si>
  <si>
    <t>Riepilogo copertura e riposi</t>
  </si>
  <si>
    <t>Copertura giornaliera dei turni e riepilogo per dipendente del foglio Turni 2026.</t>
  </si>
  <si>
    <t>Copertura giornaliera</t>
  </si>
  <si>
    <t>Copertura Mattina (MA)</t>
  </si>
  <si>
    <t>Copertura Pomeriggio (PO)</t>
  </si>
  <si>
    <t>Copertura Notte (NO)</t>
  </si>
  <si>
    <t>Riepilogo per dipendente</t>
  </si>
  <si>
    <t>Notti</t>
  </si>
  <si>
    <t>Mattine</t>
  </si>
  <si>
    <t>Pomeriggi</t>
  </si>
  <si>
    <t>Permessi</t>
  </si>
  <si>
    <t>Questo foglio consente di gestire la turnazione H24 del personale alberghiero (reception, piani, ristorante, cucina...). La selezione del mese in "Impostazioni" aggiorna automaticamente il calendario, incluse le festività italiane; l'inserimento del codice turno per ogni dipendente e giorno genera il conteggio di notti, riposi compensativi e la copertura mattina/pomeriggio/notte in "Riepilogo".</t>
  </si>
  <si>
    <t>Apri il foglio Impostazioni e definisci anno, mese, reparti e orari indicativi di MA/PO/NO.</t>
  </si>
  <si>
    <t>Santo Patrono (modifica con quello del tuo Comune)</t>
  </si>
  <si>
    <t>Piano turni H24 - 2026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</si>
</sst>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"/>
  </numFmts>
  <fonts count="24" x14ac:knownFonts="1">
    <font>
      <sz val="11"/>
      <color theme="1"/>
      <name val="Calibri"/>
      <family val="2"/>
      <charset val="1"/>
    </font>
    <font>
      <b/>
      <sz val="20"/>
      <color rgb="FFFFFFFF"/>
      <name val="Wix Madefor Display"/>
      <family val="2"/>
    </font>
    <font>
      <b/>
      <sz val="14"/>
      <color rgb="FF11150A"/>
      <name val="Wix Madefor Display"/>
      <family val="2"/>
    </font>
    <font>
      <sz val="10"/>
      <color rgb="FF11150A"/>
      <name val="Wix Madefor Display"/>
      <family val="2"/>
    </font>
    <font>
      <b/>
      <sz val="11"/>
      <color rgb="FF11150A"/>
      <name val="Wix Madefor Display"/>
      <family val="2"/>
    </font>
    <font>
      <sz val="9.5"/>
      <color rgb="FF585B54"/>
      <name val="Wix Madefor Display"/>
      <family val="2"/>
    </font>
    <font>
      <b/>
      <sz val="10"/>
      <color rgb="FF11150A"/>
      <name val="Wix Madefor Display"/>
      <family val="2"/>
    </font>
    <font>
      <i/>
      <sz val="8"/>
      <color rgb="FF888A85"/>
      <name val="Wix Madefor Display"/>
      <family val="2"/>
    </font>
    <font>
      <b/>
      <sz val="16"/>
      <color rgb="FFFFFFFF"/>
      <name val="Wix Madefor Display"/>
      <family val="2"/>
    </font>
    <font>
      <sz val="10"/>
      <color rgb="FF1F1F1F"/>
      <name val="Wix Madefor Display"/>
      <family val="2"/>
    </font>
    <font>
      <i/>
      <sz val="9"/>
      <color rgb="FF888A85"/>
      <name val="Wix Madefor Display"/>
      <family val="2"/>
    </font>
    <font>
      <b/>
      <sz val="9"/>
      <color rgb="FFFFFFFF"/>
      <name val="Wix Madefor Display"/>
      <family val="2"/>
    </font>
    <font>
      <sz val="9.5"/>
      <color rgb="FF11150A"/>
      <name val="Wix Madefor Display"/>
      <family val="2"/>
    </font>
    <font>
      <b/>
      <sz val="10"/>
      <color rgb="FFFFFFFF"/>
      <name val="Wix Madefor Display"/>
      <family val="2"/>
    </font>
    <font>
      <b/>
      <sz val="10"/>
      <color rgb="FF585B54"/>
      <name val="Wix Madefor Display"/>
      <family val="2"/>
    </font>
    <font>
      <b/>
      <sz val="12"/>
      <color rgb="FF11150A"/>
      <name val="Wix Madefor Display"/>
      <family val="2"/>
    </font>
    <font>
      <b/>
      <sz val="8"/>
      <color rgb="FFFFFFFF"/>
      <name val="Wix Madefor Display"/>
      <family val="2"/>
    </font>
    <font>
      <sz val="9"/>
      <color rgb="FF1F1F1F"/>
      <name val="Wix Madefor Display"/>
      <family val="2"/>
    </font>
    <font>
      <sz val="9"/>
      <color rgb="FF11150A"/>
      <name val="Wix Madefor Display"/>
      <family val="2"/>
    </font>
    <font>
      <u/>
      <sz val="11"/>
      <color theme="10"/>
      <name val="Calibri"/>
      <family val="2"/>
      <charset val="1"/>
    </font>
    <font>
      <sz val="10"/>
      <color theme="0"/>
      <name val="Wix Madefor Display"/>
      <family val="2"/>
    </font>
    <font>
      <b/>
      <sz val="13"/>
      <color theme="0"/>
      <name val="Wix Madefor Display"/>
      <family val="2"/>
    </font>
    <font>
      <sz val="10"/>
      <color rgb="FF585B54"/>
      <name val="Wix Madefor Display"/>
      <family val="2"/>
    </font>
    <font>
      <b/>
      <sz val="10"/>
      <color theme="1"/>
      <name val="Wix Madefor Display"/>
      <family val="2"/>
    </font>
  </fonts>
  <fills count="13">
    <fill>
      <patternFill patternType="none"/>
    </fill>
    <fill>
      <patternFill patternType="gray125"/>
    </fill>
    <fill>
      <patternFill patternType="solid">
        <fgColor rgb="FF11150A"/>
        <bgColor rgb="FF1F1F1F"/>
      </patternFill>
    </fill>
    <fill>
      <patternFill patternType="solid">
        <fgColor rgb="FFDFEB57"/>
        <bgColor rgb="FFFFFF00"/>
      </patternFill>
    </fill>
    <fill>
      <patternFill patternType="solid">
        <fgColor rgb="FFFFF9DB"/>
        <bgColor rgb="FFF6F9CF"/>
      </patternFill>
    </fill>
    <fill>
      <patternFill patternType="solid">
        <fgColor rgb="FF585B54"/>
        <bgColor rgb="FF333399"/>
      </patternFill>
    </fill>
    <fill>
      <patternFill patternType="solid">
        <fgColor rgb="FFF4F4F3"/>
        <bgColor rgb="FFFFF9DB"/>
      </patternFill>
    </fill>
    <fill>
      <patternFill patternType="solid">
        <fgColor rgb="FF888A85"/>
        <bgColor rgb="FF969696"/>
      </patternFill>
    </fill>
    <fill>
      <patternFill patternType="solid">
        <fgColor rgb="FFE7E8E7"/>
        <bgColor rgb="FFF4F4F3"/>
      </patternFill>
    </fill>
    <fill>
      <patternFill patternType="solid">
        <fgColor rgb="FFF6F9CF"/>
        <bgColor rgb="FFFFF9DB"/>
      </patternFill>
    </fill>
    <fill>
      <patternFill patternType="solid">
        <fgColor rgb="FFBFDDEB"/>
        <bgColor rgb="FFCBE5C6"/>
      </patternFill>
    </fill>
    <fill>
      <patternFill patternType="solid">
        <fgColor rgb="FFF2C7BD"/>
        <bgColor rgb="FFE7E8E7"/>
      </patternFill>
    </fill>
    <fill>
      <patternFill patternType="solid">
        <fgColor rgb="FFCBE5C6"/>
        <bgColor rgb="FFBFDDEB"/>
      </patternFill>
    </fill>
  </fills>
  <borders count="4">
    <border>
      <left/>
      <right/>
      <top/>
      <bottom/>
      <diagonal/>
    </border>
    <border>
      <left style="thin">
        <color rgb="FFE7E8E7"/>
      </left>
      <right style="thin">
        <color rgb="FFE7E8E7"/>
      </right>
      <top style="thin">
        <color rgb="FFE7E8E7"/>
      </top>
      <bottom style="thin">
        <color rgb="FFE7E8E7"/>
      </bottom>
      <diagonal/>
    </border>
    <border>
      <left style="thin">
        <color rgb="FFE7E8E7"/>
      </left>
      <right/>
      <top/>
      <bottom/>
      <diagonal/>
    </border>
    <border>
      <left/>
      <right style="thin">
        <color rgb="FFE7E8E7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5" fillId="0" borderId="0" xfId="0" applyFont="1" applyAlignment="1">
      <alignment vertical="top" wrapText="1"/>
    </xf>
    <xf numFmtId="0" fontId="0" fillId="2" borderId="0" xfId="0" applyFill="1"/>
    <xf numFmtId="0" fontId="2" fillId="0" borderId="0" xfId="0" applyFont="1"/>
    <xf numFmtId="0" fontId="4" fillId="0" borderId="0" xfId="0" applyFont="1" applyAlignment="1">
      <alignment vertical="top"/>
    </xf>
    <xf numFmtId="0" fontId="11" fillId="5" borderId="1" xfId="0" applyFont="1" applyFill="1" applyBorder="1"/>
    <xf numFmtId="0" fontId="3" fillId="0" borderId="1" xfId="0" applyFont="1" applyBorder="1"/>
    <xf numFmtId="0" fontId="9" fillId="4" borderId="1" xfId="0" applyFont="1" applyFill="1" applyBorder="1"/>
    <xf numFmtId="0" fontId="6" fillId="6" borderId="1" xfId="0" applyFont="1" applyFill="1" applyBorder="1" applyAlignment="1">
      <alignment horizontal="center"/>
    </xf>
    <xf numFmtId="0" fontId="12" fillId="0" borderId="1" xfId="0" applyFont="1" applyBorder="1"/>
    <xf numFmtId="0" fontId="13" fillId="7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5" fillId="0" borderId="0" xfId="0" applyFont="1"/>
    <xf numFmtId="164" fontId="3" fillId="0" borderId="1" xfId="0" applyNumberFormat="1" applyFont="1" applyBorder="1"/>
    <xf numFmtId="164" fontId="3" fillId="4" borderId="1" xfId="0" applyNumberFormat="1" applyFont="1" applyFill="1" applyBorder="1"/>
    <xf numFmtId="0" fontId="3" fillId="4" borderId="1" xfId="0" applyFont="1" applyFill="1" applyBorder="1"/>
    <xf numFmtId="0" fontId="16" fillId="2" borderId="1" xfId="0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165" fontId="16" fillId="5" borderId="1" xfId="0" applyNumberFormat="1" applyFont="1" applyFill="1" applyBorder="1" applyAlignment="1">
      <alignment horizontal="center"/>
    </xf>
    <xf numFmtId="0" fontId="18" fillId="0" borderId="1" xfId="0" applyFont="1" applyBorder="1"/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textRotation="90"/>
    </xf>
    <xf numFmtId="0" fontId="9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0" fillId="0" borderId="0" xfId="0" applyFont="1"/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20" fillId="2" borderId="0" xfId="1" applyFont="1" applyFill="1" applyAlignment="1">
      <alignment vertical="top" wrapText="1"/>
    </xf>
    <xf numFmtId="0" fontId="19" fillId="2" borderId="0" xfId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9" fillId="4" borderId="0" xfId="0" applyFont="1" applyFill="1"/>
    <xf numFmtId="0" fontId="10" fillId="0" borderId="0" xfId="0" applyFont="1" applyAlignment="1">
      <alignment vertical="top" wrapText="1"/>
    </xf>
    <xf numFmtId="0" fontId="6" fillId="0" borderId="0" xfId="0" applyFont="1"/>
    <xf numFmtId="0" fontId="23" fillId="0" borderId="0" xfId="0" applyFont="1"/>
    <xf numFmtId="0" fontId="10" fillId="0" borderId="0" xfId="0" applyFont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textRotation="90"/>
    </xf>
    <xf numFmtId="0" fontId="0" fillId="2" borderId="0" xfId="0" applyFill="1" applyAlignment="1"/>
    <xf numFmtId="0" fontId="21" fillId="2" borderId="0" xfId="1" applyFont="1" applyFill="1" applyAlignment="1">
      <alignment wrapText="1"/>
    </xf>
    <xf numFmtId="0" fontId="0" fillId="0" borderId="0" xfId="0" applyAlignment="1">
      <alignment vertical="top"/>
    </xf>
  </cellXfs>
  <cellStyles count="2">
    <cellStyle name="Collegamento ipertestuale" xfId="1" builtinId="8"/>
    <cellStyle name="Normale" xfId="0" builtinId="0"/>
  </cellStyles>
  <dxfs count="15">
    <dxf>
      <font>
        <color rgb="FF11150A"/>
      </font>
      <fill>
        <patternFill>
          <bgColor rgb="FFCBE5C6"/>
        </patternFill>
      </fill>
    </dxf>
    <dxf>
      <font>
        <b/>
        <color rgb="FF11150A"/>
      </font>
      <fill>
        <patternFill>
          <bgColor rgb="FFF2C7BD"/>
        </patternFill>
      </fill>
    </dxf>
    <dxf>
      <fill>
        <patternFill>
          <bgColor rgb="FF585B54"/>
        </patternFill>
      </fill>
    </dxf>
    <dxf>
      <fill>
        <patternFill>
          <bgColor rgb="FFE7E8E7"/>
        </patternFill>
      </fill>
    </dxf>
    <dxf>
      <fill>
        <patternFill>
          <bgColor rgb="FFB8B9B6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CBE5C6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F2C7BD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BFDDEB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DFEB57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F6F9CF"/>
        </patternFill>
      </fill>
    </dxf>
    <dxf>
      <font>
        <b/>
        <sz val="8"/>
        <color rgb="FF585B54"/>
        <name val="Wix Madefor Display"/>
        <charset val="1"/>
      </font>
      <fill>
        <patternFill>
          <bgColor rgb="FFE7E8E7"/>
        </patternFill>
      </fill>
    </dxf>
    <dxf>
      <font>
        <b/>
        <sz val="8"/>
        <color rgb="FFFFFFFF"/>
        <name val="Wix Madefor Display"/>
        <charset val="1"/>
      </font>
      <fill>
        <patternFill>
          <bgColor rgb="FF11150A"/>
        </patternFill>
      </fill>
    </dxf>
    <dxf>
      <font>
        <b/>
        <sz val="8"/>
        <color rgb="FFFFFFFF"/>
        <name val="Wix Madefor Display"/>
        <charset val="1"/>
      </font>
      <fill>
        <patternFill>
          <bgColor rgb="FF888A85"/>
        </patternFill>
      </fill>
    </dxf>
    <dxf>
      <font>
        <b/>
        <sz val="8"/>
        <color rgb="FF11150A"/>
        <name val="Wix Madefor Display"/>
        <charset val="1"/>
      </font>
      <fill>
        <patternFill>
          <bgColor rgb="FFF4F4F3"/>
        </patternFill>
      </fill>
    </dxf>
    <dxf>
      <font>
        <color rgb="FF585B54"/>
      </font>
      <fill>
        <patternFill>
          <bgColor rgb="FF585B5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FEB57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B9B6"/>
      <rgbColor rgb="FF888A85"/>
      <rgbColor rgb="FF9999FF"/>
      <rgbColor rgb="FF993366"/>
      <rgbColor rgb="FFFFF9DB"/>
      <rgbColor rgb="FFF4F4F3"/>
      <rgbColor rgb="FF660066"/>
      <rgbColor rgb="FFFF8080"/>
      <rgbColor rgb="FF0066CC"/>
      <rgbColor rgb="FFBFDD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8E7"/>
      <rgbColor rgb="FFCBE5C6"/>
      <rgbColor rgb="FFF6F9CF"/>
      <rgbColor rgb="FF99CCFF"/>
      <rgbColor rgb="FFFF99CC"/>
      <rgbColor rgb="FFCC99FF"/>
      <rgbColor rgb="FFF2C7BD"/>
      <rgbColor rgb="FF3366FF"/>
      <rgbColor rgb="FF33CCCC"/>
      <rgbColor rgb="FF99CC00"/>
      <rgbColor rgb="FFFFCC00"/>
      <rgbColor rgb="FFFF9900"/>
      <rgbColor rgb="FFFF6600"/>
      <rgbColor rgb="FF585B54"/>
      <rgbColor rgb="FF969696"/>
      <rgbColor rgb="FF003366"/>
      <rgbColor rgb="FF339966"/>
      <rgbColor rgb="FF11150A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420637</xdr:colOff>
      <xdr:row>0</xdr:row>
      <xdr:rowOff>226496</xdr:rowOff>
    </xdr:from>
    <xdr:to>
      <xdr:col>5</xdr:col>
      <xdr:colOff>503797</xdr:colOff>
      <xdr:row>1</xdr:row>
      <xdr:rowOff>36385</xdr:rowOff>
    </xdr:to>
    <xdr:pic>
      <xdr:nvPicPr>
        <xdr:cNvPr id="2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108408" y="226496"/>
          <a:ext cx="746472" cy="190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645187</xdr:colOff>
      <xdr:row>26</xdr:row>
      <xdr:rowOff>230909</xdr:rowOff>
    </xdr:from>
    <xdr:to>
      <xdr:col>5</xdr:col>
      <xdr:colOff>538657</xdr:colOff>
      <xdr:row>27</xdr:row>
      <xdr:rowOff>40048</xdr:rowOff>
    </xdr:to>
    <xdr:pic>
      <xdr:nvPicPr>
        <xdr:cNvPr id="3" name="Image 2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331444" y="5935722"/>
          <a:ext cx="552240" cy="151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191266</xdr:colOff>
      <xdr:row>0</xdr:row>
      <xdr:rowOff>206567</xdr:rowOff>
    </xdr:from>
    <xdr:to>
      <xdr:col>7</xdr:col>
      <xdr:colOff>886066</xdr:colOff>
      <xdr:row>1</xdr:row>
      <xdr:rowOff>90623</xdr:rowOff>
    </xdr:to>
    <xdr:pic>
      <xdr:nvPicPr>
        <xdr:cNvPr id="3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719459" y="206567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203200</xdr:colOff>
      <xdr:row>0</xdr:row>
      <xdr:rowOff>228600</xdr:rowOff>
    </xdr:from>
    <xdr:to>
      <xdr:col>40</xdr:col>
      <xdr:colOff>369160</xdr:colOff>
      <xdr:row>1</xdr:row>
      <xdr:rowOff>113880</xdr:rowOff>
    </xdr:to>
    <xdr:pic>
      <xdr:nvPicPr>
        <xdr:cNvPr id="4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522700" y="228600"/>
          <a:ext cx="73746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105833</xdr:colOff>
      <xdr:row>0</xdr:row>
      <xdr:rowOff>220487</xdr:rowOff>
    </xdr:from>
    <xdr:to>
      <xdr:col>33</xdr:col>
      <xdr:colOff>200880</xdr:colOff>
      <xdr:row>1</xdr:row>
      <xdr:rowOff>101886</xdr:rowOff>
    </xdr:to>
    <xdr:pic>
      <xdr:nvPicPr>
        <xdr:cNvPr id="5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676944" y="220487"/>
          <a:ext cx="730047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jethr.com/" TargetMode="External"/><Relationship Id="rId1" Type="http://schemas.openxmlformats.org/officeDocument/2006/relationships/hyperlink" Target="https://www.jeth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EB57"/>
  </sheetPr>
  <dimension ref="A1:F32"/>
  <sheetViews>
    <sheetView showGridLines="0" topLeftCell="A7" zoomScale="163" zoomScaleNormal="100" workbookViewId="0">
      <selection activeCell="B25" sqref="B25:F25"/>
    </sheetView>
  </sheetViews>
  <sheetFormatPr baseColWidth="10" defaultColWidth="8.6640625" defaultRowHeight="15" x14ac:dyDescent="0.2"/>
  <cols>
    <col min="1" max="1" width="3" customWidth="1"/>
    <col min="2" max="2" width="8" customWidth="1"/>
    <col min="3" max="3" width="92" customWidth="1"/>
    <col min="4" max="4" width="11" customWidth="1"/>
  </cols>
  <sheetData>
    <row r="1" spans="1:6" ht="30" customHeight="1" x14ac:dyDescent="0.2">
      <c r="A1" s="3"/>
      <c r="B1" s="45" t="s">
        <v>0</v>
      </c>
      <c r="C1" s="45"/>
      <c r="D1" s="45"/>
      <c r="E1" s="45"/>
      <c r="F1" s="45"/>
    </row>
    <row r="2" spans="1:6" ht="19.5" customHeight="1" x14ac:dyDescent="0.2">
      <c r="A2" s="3"/>
      <c r="B2" s="45"/>
      <c r="C2" s="45"/>
      <c r="D2" s="45"/>
      <c r="E2" s="45"/>
      <c r="F2" s="45"/>
    </row>
    <row r="4" spans="1:6" ht="19" x14ac:dyDescent="0.25">
      <c r="B4" s="4" t="s">
        <v>1</v>
      </c>
    </row>
    <row r="5" spans="1:6" ht="48" customHeight="1" x14ac:dyDescent="0.2">
      <c r="B5" s="39" t="s">
        <v>111</v>
      </c>
      <c r="C5" s="39"/>
      <c r="D5" s="39"/>
      <c r="E5" s="39"/>
      <c r="F5" s="39"/>
    </row>
    <row r="7" spans="1:6" x14ac:dyDescent="0.2">
      <c r="B7" s="44" t="s">
        <v>2</v>
      </c>
      <c r="C7" s="5" t="s">
        <v>3</v>
      </c>
    </row>
    <row r="8" spans="1:6" x14ac:dyDescent="0.2">
      <c r="B8" s="44"/>
      <c r="C8" s="43" t="s">
        <v>112</v>
      </c>
      <c r="D8" s="43"/>
      <c r="E8" s="43"/>
      <c r="F8" s="43"/>
    </row>
    <row r="9" spans="1:6" x14ac:dyDescent="0.2">
      <c r="C9" s="2"/>
      <c r="D9" s="2"/>
      <c r="E9" s="2"/>
      <c r="F9" s="2"/>
    </row>
    <row r="10" spans="1:6" x14ac:dyDescent="0.2">
      <c r="B10" s="44" t="s">
        <v>4</v>
      </c>
      <c r="C10" s="5" t="s">
        <v>5</v>
      </c>
    </row>
    <row r="11" spans="1:6" x14ac:dyDescent="0.2">
      <c r="B11" s="44"/>
      <c r="C11" s="43" t="s">
        <v>6</v>
      </c>
      <c r="D11" s="43"/>
      <c r="E11" s="43"/>
      <c r="F11" s="43"/>
    </row>
    <row r="12" spans="1:6" x14ac:dyDescent="0.2">
      <c r="C12" s="2"/>
      <c r="D12" s="2"/>
      <c r="E12" s="2"/>
      <c r="F12" s="2"/>
    </row>
    <row r="13" spans="1:6" x14ac:dyDescent="0.2">
      <c r="B13" s="44" t="s">
        <v>7</v>
      </c>
      <c r="C13" s="5" t="s">
        <v>8</v>
      </c>
    </row>
    <row r="14" spans="1:6" x14ac:dyDescent="0.2">
      <c r="B14" s="44"/>
      <c r="C14" s="43" t="s">
        <v>9</v>
      </c>
      <c r="D14" s="43"/>
      <c r="E14" s="43"/>
      <c r="F14" s="43"/>
    </row>
    <row r="15" spans="1:6" x14ac:dyDescent="0.2">
      <c r="C15" s="2"/>
      <c r="D15" s="2"/>
      <c r="E15" s="2"/>
      <c r="F15" s="2"/>
    </row>
    <row r="16" spans="1:6" x14ac:dyDescent="0.2">
      <c r="B16" s="44" t="s">
        <v>10</v>
      </c>
      <c r="C16" s="5" t="s">
        <v>11</v>
      </c>
    </row>
    <row r="17" spans="1:6" x14ac:dyDescent="0.2">
      <c r="B17" s="44"/>
      <c r="C17" s="43" t="s">
        <v>12</v>
      </c>
      <c r="D17" s="43"/>
      <c r="E17" s="43"/>
      <c r="F17" s="43"/>
    </row>
    <row r="18" spans="1:6" ht="15.75" customHeight="1" x14ac:dyDescent="0.2">
      <c r="C18" s="2"/>
      <c r="D18" s="2"/>
      <c r="E18" s="2"/>
      <c r="F18" s="2"/>
    </row>
    <row r="20" spans="1:6" ht="19" x14ac:dyDescent="0.25">
      <c r="B20" s="4" t="s">
        <v>13</v>
      </c>
    </row>
    <row r="21" spans="1:6" ht="37" customHeight="1" x14ac:dyDescent="0.2">
      <c r="B21" s="39" t="s">
        <v>14</v>
      </c>
      <c r="C21" s="39"/>
      <c r="D21" s="39"/>
      <c r="E21" s="39"/>
      <c r="F21" s="39"/>
    </row>
    <row r="22" spans="1:6" ht="27.75" customHeight="1" x14ac:dyDescent="0.2">
      <c r="B22" s="39" t="s">
        <v>15</v>
      </c>
      <c r="C22" s="39"/>
      <c r="D22" s="39"/>
      <c r="E22" s="39"/>
      <c r="F22" s="39"/>
    </row>
    <row r="23" spans="1:6" ht="27.75" customHeight="1" x14ac:dyDescent="0.2">
      <c r="B23" s="39" t="s">
        <v>16</v>
      </c>
      <c r="C23" s="39"/>
      <c r="D23" s="39"/>
      <c r="E23" s="39"/>
      <c r="F23" s="39"/>
    </row>
    <row r="24" spans="1:6" ht="27.75" customHeight="1" x14ac:dyDescent="0.2">
      <c r="B24" s="39" t="s">
        <v>17</v>
      </c>
      <c r="C24" s="39"/>
      <c r="D24" s="39"/>
      <c r="E24" s="39"/>
      <c r="F24" s="39"/>
    </row>
    <row r="25" spans="1:6" ht="23" customHeight="1" x14ac:dyDescent="0.2">
      <c r="B25" s="39" t="s">
        <v>18</v>
      </c>
      <c r="C25" s="39"/>
      <c r="D25" s="39"/>
      <c r="E25" s="39"/>
      <c r="F25" s="39"/>
    </row>
    <row r="26" spans="1:6" ht="16" customHeight="1" x14ac:dyDescent="0.2"/>
    <row r="27" spans="1:6" ht="27" customHeight="1" x14ac:dyDescent="0.2">
      <c r="A27" s="53"/>
      <c r="B27" s="54" t="s">
        <v>19</v>
      </c>
      <c r="C27" s="54"/>
      <c r="D27" s="54"/>
      <c r="E27" s="54"/>
      <c r="F27" s="54"/>
    </row>
    <row r="28" spans="1:6" ht="27" customHeight="1" x14ac:dyDescent="0.2">
      <c r="A28" s="53"/>
      <c r="B28" s="40" t="s">
        <v>20</v>
      </c>
      <c r="C28" s="41"/>
      <c r="D28" s="41"/>
      <c r="E28" s="41"/>
      <c r="F28" s="41"/>
    </row>
    <row r="29" spans="1:6" x14ac:dyDescent="0.2">
      <c r="B29" s="55"/>
      <c r="C29" s="55"/>
      <c r="D29" s="55"/>
      <c r="E29" s="55"/>
      <c r="F29" s="55"/>
    </row>
    <row r="30" spans="1:6" x14ac:dyDescent="0.2">
      <c r="B30" s="1" t="s">
        <v>21</v>
      </c>
    </row>
    <row r="31" spans="1:6" ht="24" customHeight="1" x14ac:dyDescent="0.2">
      <c r="B31" s="42" t="s">
        <v>22</v>
      </c>
      <c r="C31" s="42"/>
      <c r="D31" s="42"/>
      <c r="E31" s="42"/>
      <c r="F31" s="42"/>
    </row>
    <row r="32" spans="1:6" ht="24" customHeight="1" x14ac:dyDescent="0.2">
      <c r="B32" s="42" t="s">
        <v>23</v>
      </c>
      <c r="C32" s="42"/>
      <c r="D32" s="42"/>
      <c r="E32" s="42"/>
      <c r="F32" s="42"/>
    </row>
  </sheetData>
  <mergeCells count="19">
    <mergeCell ref="B1:F2"/>
    <mergeCell ref="B5:F5"/>
    <mergeCell ref="C8:F8"/>
    <mergeCell ref="C11:F11"/>
    <mergeCell ref="C14:F14"/>
    <mergeCell ref="B7:B8"/>
    <mergeCell ref="B13:B14"/>
    <mergeCell ref="B10:B11"/>
    <mergeCell ref="C17:F17"/>
    <mergeCell ref="B21:F21"/>
    <mergeCell ref="B22:F22"/>
    <mergeCell ref="B23:F23"/>
    <mergeCell ref="B24:F24"/>
    <mergeCell ref="B16:B17"/>
    <mergeCell ref="B25:F25"/>
    <mergeCell ref="B27:F27"/>
    <mergeCell ref="B28:F28"/>
    <mergeCell ref="B31:F31"/>
    <mergeCell ref="B32:F32"/>
  </mergeCells>
  <hyperlinks>
    <hyperlink ref="B28:F28" r:id="rId1" display="Con Jet HR turni, maggiorazioni notturne e riposi compensativi finiscono dritti in busta paga, senza ricopiare nulla. Scopri come su jethr.com" xr:uid="{D5B2E1BF-6BAB-E242-8349-2D6ED08AD6E2}"/>
    <hyperlink ref="B27:F27" r:id="rId2" display="I turni su Excel funzionano. Fino a un certo punto." xr:uid="{72340E1A-AC46-6249-9CF1-2272A4ACA346}"/>
  </hyperlinks>
  <pageMargins left="0.75" right="0.75" top="1" bottom="1" header="0.511811023622047" footer="0.511811023622047"/>
  <pageSetup paperSize="9" orientation="portrait" horizontalDpi="300" verticalDpi="300"/>
  <ignoredErrors>
    <ignoredError sqref="B7 B10 B13 B16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B9B6"/>
  </sheetPr>
  <dimension ref="A1:H54"/>
  <sheetViews>
    <sheetView showGridLines="0" topLeftCell="A9" zoomScale="125" zoomScaleNormal="166" workbookViewId="0">
      <selection activeCell="F22" sqref="F22"/>
    </sheetView>
  </sheetViews>
  <sheetFormatPr baseColWidth="10" defaultColWidth="8.6640625" defaultRowHeight="15" x14ac:dyDescent="0.2"/>
  <cols>
    <col min="1" max="1" width="3" customWidth="1"/>
    <col min="2" max="2" width="22" customWidth="1"/>
    <col min="3" max="4" width="16" customWidth="1"/>
    <col min="5" max="8" width="14" customWidth="1"/>
  </cols>
  <sheetData>
    <row r="1" spans="1:8" ht="24" customHeight="1" x14ac:dyDescent="0.2">
      <c r="A1" s="3"/>
      <c r="B1" s="33" t="s">
        <v>24</v>
      </c>
      <c r="C1" s="33"/>
      <c r="D1" s="33"/>
      <c r="E1" s="33"/>
      <c r="F1" s="33"/>
      <c r="G1" s="33"/>
      <c r="H1" s="33"/>
    </row>
    <row r="2" spans="1:8" ht="24" customHeight="1" x14ac:dyDescent="0.2">
      <c r="A2" s="3"/>
      <c r="B2" s="33"/>
      <c r="C2" s="33"/>
      <c r="D2" s="33"/>
      <c r="E2" s="33"/>
      <c r="F2" s="33"/>
      <c r="G2" s="33"/>
      <c r="H2" s="33"/>
    </row>
    <row r="4" spans="1:8" ht="19" x14ac:dyDescent="0.25">
      <c r="B4" s="4" t="s">
        <v>25</v>
      </c>
    </row>
    <row r="5" spans="1:8" x14ac:dyDescent="0.2">
      <c r="B5" s="48" t="s">
        <v>26</v>
      </c>
      <c r="C5" s="48"/>
      <c r="D5" s="31">
        <v>2026</v>
      </c>
    </row>
    <row r="6" spans="1:8" x14ac:dyDescent="0.2">
      <c r="B6" s="48" t="s">
        <v>27</v>
      </c>
      <c r="C6" s="48"/>
      <c r="D6" s="31" t="s">
        <v>28</v>
      </c>
    </row>
    <row r="7" spans="1:8" x14ac:dyDescent="0.2">
      <c r="B7" s="49" t="s">
        <v>29</v>
      </c>
      <c r="C7" s="49"/>
      <c r="D7" s="32">
        <f>MATCH(D6,{"Gennaio","Febbraio","Marzo","Aprile","Maggio","Giugno","Luglio","Agosto","Settembre","Ottobre","Novembre","Dicembre"},0)</f>
        <v>1</v>
      </c>
    </row>
    <row r="9" spans="1:8" ht="19" x14ac:dyDescent="0.25">
      <c r="B9" s="4" t="s">
        <v>30</v>
      </c>
    </row>
    <row r="10" spans="1:8" x14ac:dyDescent="0.2">
      <c r="B10" s="34" t="s">
        <v>31</v>
      </c>
      <c r="C10" s="34"/>
      <c r="D10" s="34"/>
      <c r="E10" s="34"/>
      <c r="F10" s="34"/>
      <c r="G10" s="34"/>
      <c r="H10" s="34"/>
    </row>
    <row r="11" spans="1:8" x14ac:dyDescent="0.2">
      <c r="B11" s="46" t="s">
        <v>32</v>
      </c>
      <c r="C11" s="46"/>
    </row>
    <row r="12" spans="1:8" x14ac:dyDescent="0.2">
      <c r="B12" s="46" t="s">
        <v>33</v>
      </c>
      <c r="C12" s="46"/>
    </row>
    <row r="13" spans="1:8" x14ac:dyDescent="0.2">
      <c r="B13" s="46" t="s">
        <v>34</v>
      </c>
      <c r="C13" s="46"/>
    </row>
    <row r="14" spans="1:8" x14ac:dyDescent="0.2">
      <c r="B14" s="46" t="s">
        <v>35</v>
      </c>
      <c r="C14" s="46"/>
    </row>
    <row r="15" spans="1:8" x14ac:dyDescent="0.2">
      <c r="B15" s="46" t="s">
        <v>36</v>
      </c>
      <c r="C15" s="46"/>
    </row>
    <row r="16" spans="1:8" x14ac:dyDescent="0.2">
      <c r="B16" s="46" t="s">
        <v>37</v>
      </c>
      <c r="C16" s="46"/>
    </row>
    <row r="17" spans="2:4" x14ac:dyDescent="0.2">
      <c r="B17" s="46" t="s">
        <v>38</v>
      </c>
      <c r="C17" s="46"/>
    </row>
    <row r="19" spans="2:4" ht="19" x14ac:dyDescent="0.25">
      <c r="B19" s="4" t="s">
        <v>39</v>
      </c>
    </row>
    <row r="20" spans="2:4" x14ac:dyDescent="0.2">
      <c r="B20" s="6" t="s">
        <v>40</v>
      </c>
      <c r="C20" s="6" t="s">
        <v>41</v>
      </c>
      <c r="D20" s="6" t="s">
        <v>42</v>
      </c>
    </row>
    <row r="21" spans="2:4" x14ac:dyDescent="0.2">
      <c r="B21" s="7" t="s">
        <v>43</v>
      </c>
      <c r="C21" s="8" t="s">
        <v>44</v>
      </c>
      <c r="D21" s="8" t="s">
        <v>45</v>
      </c>
    </row>
    <row r="22" spans="2:4" x14ac:dyDescent="0.2">
      <c r="B22" s="7" t="s">
        <v>46</v>
      </c>
      <c r="C22" s="8" t="s">
        <v>45</v>
      </c>
      <c r="D22" s="8" t="s">
        <v>47</v>
      </c>
    </row>
    <row r="23" spans="2:4" x14ac:dyDescent="0.2">
      <c r="B23" s="7" t="s">
        <v>48</v>
      </c>
      <c r="C23" s="8" t="s">
        <v>47</v>
      </c>
      <c r="D23" s="8" t="s">
        <v>49</v>
      </c>
    </row>
    <row r="25" spans="2:4" ht="19" x14ac:dyDescent="0.25">
      <c r="B25" s="4" t="s">
        <v>50</v>
      </c>
    </row>
    <row r="26" spans="2:4" x14ac:dyDescent="0.2">
      <c r="B26" s="9" t="s">
        <v>51</v>
      </c>
      <c r="C26" s="10" t="s">
        <v>52</v>
      </c>
    </row>
    <row r="27" spans="2:4" x14ac:dyDescent="0.2">
      <c r="B27" s="11" t="s">
        <v>53</v>
      </c>
      <c r="C27" s="10" t="s">
        <v>54</v>
      </c>
    </row>
    <row r="28" spans="2:4" x14ac:dyDescent="0.2">
      <c r="B28" s="12" t="s">
        <v>55</v>
      </c>
      <c r="C28" s="10" t="s">
        <v>56</v>
      </c>
    </row>
    <row r="29" spans="2:4" x14ac:dyDescent="0.2">
      <c r="B29" s="13" t="s">
        <v>57</v>
      </c>
      <c r="C29" s="10" t="s">
        <v>58</v>
      </c>
    </row>
    <row r="30" spans="2:4" x14ac:dyDescent="0.2">
      <c r="B30" s="14" t="s">
        <v>59</v>
      </c>
      <c r="C30" s="10" t="s">
        <v>60</v>
      </c>
    </row>
    <row r="31" spans="2:4" x14ac:dyDescent="0.2">
      <c r="B31" s="15" t="s">
        <v>61</v>
      </c>
      <c r="C31" s="10" t="s">
        <v>62</v>
      </c>
    </row>
    <row r="32" spans="2:4" x14ac:dyDescent="0.2">
      <c r="B32" s="16" t="s">
        <v>63</v>
      </c>
      <c r="C32" s="10" t="s">
        <v>64</v>
      </c>
    </row>
    <row r="33" spans="2:8" x14ac:dyDescent="0.2">
      <c r="B33" s="17" t="s">
        <v>65</v>
      </c>
      <c r="C33" s="10" t="s">
        <v>66</v>
      </c>
    </row>
    <row r="34" spans="2:8" x14ac:dyDescent="0.2">
      <c r="B34" s="18" t="s">
        <v>67</v>
      </c>
      <c r="C34" s="10" t="s">
        <v>68</v>
      </c>
    </row>
    <row r="36" spans="2:8" ht="16" x14ac:dyDescent="0.2">
      <c r="B36" s="19" t="s">
        <v>69</v>
      </c>
    </row>
    <row r="37" spans="2:8" ht="15" customHeight="1" x14ac:dyDescent="0.2">
      <c r="B37" s="47" t="s">
        <v>70</v>
      </c>
      <c r="C37" s="47"/>
      <c r="D37" s="47"/>
      <c r="E37" s="47"/>
      <c r="F37" s="47"/>
      <c r="G37" s="47"/>
      <c r="H37" s="47"/>
    </row>
    <row r="38" spans="2:8" x14ac:dyDescent="0.2">
      <c r="B38" s="47"/>
      <c r="C38" s="47"/>
      <c r="D38" s="47"/>
      <c r="E38" s="47"/>
      <c r="F38" s="47"/>
      <c r="G38" s="47"/>
      <c r="H38" s="47"/>
    </row>
    <row r="40" spans="2:8" ht="19" x14ac:dyDescent="0.25">
      <c r="B40" s="4" t="s">
        <v>71</v>
      </c>
    </row>
    <row r="41" spans="2:8" x14ac:dyDescent="0.2">
      <c r="B41" s="6" t="s">
        <v>72</v>
      </c>
      <c r="C41" s="6" t="s">
        <v>73</v>
      </c>
      <c r="D41" s="6" t="s">
        <v>74</v>
      </c>
    </row>
    <row r="42" spans="2:8" x14ac:dyDescent="0.2">
      <c r="B42" s="20">
        <v>46023</v>
      </c>
      <c r="C42" s="7" t="str">
        <f t="shared" ref="C42:C54" si="0">CHOOSE(WEEKDAY(B42),"domenica","lunedì","martedì","mercoledì","giovedì","venerdì","sabato")</f>
        <v>giovedì</v>
      </c>
      <c r="D42" s="7" t="s">
        <v>75</v>
      </c>
    </row>
    <row r="43" spans="2:8" x14ac:dyDescent="0.2">
      <c r="B43" s="20">
        <v>46028</v>
      </c>
      <c r="C43" s="7" t="str">
        <f t="shared" si="0"/>
        <v>martedì</v>
      </c>
      <c r="D43" s="7" t="s">
        <v>76</v>
      </c>
    </row>
    <row r="44" spans="2:8" x14ac:dyDescent="0.2">
      <c r="B44" s="20">
        <v>46117</v>
      </c>
      <c r="C44" s="7" t="str">
        <f t="shared" si="0"/>
        <v>domenica</v>
      </c>
      <c r="D44" s="7" t="s">
        <v>77</v>
      </c>
    </row>
    <row r="45" spans="2:8" x14ac:dyDescent="0.2">
      <c r="B45" s="20">
        <v>46118</v>
      </c>
      <c r="C45" s="7" t="str">
        <f t="shared" si="0"/>
        <v>lunedì</v>
      </c>
      <c r="D45" s="7" t="s">
        <v>78</v>
      </c>
    </row>
    <row r="46" spans="2:8" x14ac:dyDescent="0.2">
      <c r="B46" s="20">
        <v>46137</v>
      </c>
      <c r="C46" s="7" t="str">
        <f t="shared" si="0"/>
        <v>sabato</v>
      </c>
      <c r="D46" s="7" t="s">
        <v>79</v>
      </c>
    </row>
    <row r="47" spans="2:8" x14ac:dyDescent="0.2">
      <c r="B47" s="20">
        <v>46143</v>
      </c>
      <c r="C47" s="7" t="str">
        <f t="shared" si="0"/>
        <v>venerdì</v>
      </c>
      <c r="D47" s="7" t="s">
        <v>80</v>
      </c>
    </row>
    <row r="48" spans="2:8" x14ac:dyDescent="0.2">
      <c r="B48" s="20">
        <v>46175</v>
      </c>
      <c r="C48" s="7" t="str">
        <f t="shared" si="0"/>
        <v>martedì</v>
      </c>
      <c r="D48" s="7" t="s">
        <v>81</v>
      </c>
    </row>
    <row r="49" spans="2:4" x14ac:dyDescent="0.2">
      <c r="B49" s="20">
        <v>46249</v>
      </c>
      <c r="C49" s="7" t="str">
        <f t="shared" si="0"/>
        <v>sabato</v>
      </c>
      <c r="D49" s="7" t="s">
        <v>82</v>
      </c>
    </row>
    <row r="50" spans="2:4" x14ac:dyDescent="0.2">
      <c r="B50" s="20">
        <v>46327</v>
      </c>
      <c r="C50" s="7" t="str">
        <f t="shared" si="0"/>
        <v>domenica</v>
      </c>
      <c r="D50" s="7" t="s">
        <v>83</v>
      </c>
    </row>
    <row r="51" spans="2:4" x14ac:dyDescent="0.2">
      <c r="B51" s="21">
        <v>46363</v>
      </c>
      <c r="C51" s="7" t="str">
        <f t="shared" si="0"/>
        <v>lunedì</v>
      </c>
      <c r="D51" s="22" t="s">
        <v>113</v>
      </c>
    </row>
    <row r="52" spans="2:4" x14ac:dyDescent="0.2">
      <c r="B52" s="20">
        <v>46364</v>
      </c>
      <c r="C52" s="7" t="str">
        <f t="shared" si="0"/>
        <v>martedì</v>
      </c>
      <c r="D52" s="7" t="s">
        <v>84</v>
      </c>
    </row>
    <row r="53" spans="2:4" x14ac:dyDescent="0.2">
      <c r="B53" s="20">
        <v>46381</v>
      </c>
      <c r="C53" s="7" t="str">
        <f t="shared" si="0"/>
        <v>venerdì</v>
      </c>
      <c r="D53" s="7" t="s">
        <v>85</v>
      </c>
    </row>
    <row r="54" spans="2:4" x14ac:dyDescent="0.2">
      <c r="B54" s="20">
        <v>46382</v>
      </c>
      <c r="C54" s="7" t="str">
        <f t="shared" si="0"/>
        <v>sabato</v>
      </c>
      <c r="D54" s="7" t="s">
        <v>86</v>
      </c>
    </row>
  </sheetData>
  <mergeCells count="13">
    <mergeCell ref="B1:H2"/>
    <mergeCell ref="B5:C5"/>
    <mergeCell ref="B6:C6"/>
    <mergeCell ref="B7:C7"/>
    <mergeCell ref="B10:H10"/>
    <mergeCell ref="B16:C16"/>
    <mergeCell ref="B17:C17"/>
    <mergeCell ref="B37:H38"/>
    <mergeCell ref="B11:C11"/>
    <mergeCell ref="B12:C12"/>
    <mergeCell ref="B13:C13"/>
    <mergeCell ref="B14:C14"/>
    <mergeCell ref="B15:C15"/>
  </mergeCells>
  <dataValidations count="1">
    <dataValidation type="list" sqref="D6" xr:uid="{00000000-0002-0000-0100-000000000000}">
      <formula1>"Gennaio,Febbraio,Marzo,Aprile,Maggio,Giugno,Luglio,Agosto,Settembre,Ottobre,Novembre,Dicembre"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ignoredErrors>
    <ignoredError sqref="B34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150A"/>
  </sheetPr>
  <dimension ref="A1:AO19"/>
  <sheetViews>
    <sheetView showGridLines="0" zoomScale="156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8" sqref="R8"/>
    </sheetView>
  </sheetViews>
  <sheetFormatPr baseColWidth="10" defaultColWidth="8.6640625" defaultRowHeight="15" x14ac:dyDescent="0.2"/>
  <cols>
    <col min="1" max="2" width="20" customWidth="1"/>
    <col min="3" max="33" width="4.1640625" customWidth="1"/>
    <col min="34" max="41" width="7.5" customWidth="1"/>
  </cols>
  <sheetData>
    <row r="1" spans="1:41" ht="24" customHeight="1" x14ac:dyDescent="0.2">
      <c r="A1" s="33" t="s">
        <v>114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</row>
    <row r="2" spans="1:41" ht="24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ht="25.5" customHeight="1" x14ac:dyDescent="0.2">
      <c r="A3" s="50" t="s">
        <v>87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</row>
    <row r="4" spans="1:41" ht="45.75" customHeight="1" x14ac:dyDescent="0.2">
      <c r="A4" s="51" t="s">
        <v>88</v>
      </c>
      <c r="B4" s="51" t="s">
        <v>89</v>
      </c>
      <c r="C4" s="23" t="str">
        <f t="shared" ref="C4:AG4" si="0">CHOOSE(WEEKDAY(C5,2),"L","M","M","G","V","S","D")</f>
        <v>G</v>
      </c>
      <c r="D4" s="23" t="str">
        <f t="shared" si="0"/>
        <v>V</v>
      </c>
      <c r="E4" s="23" t="str">
        <f t="shared" si="0"/>
        <v>S</v>
      </c>
      <c r="F4" s="23" t="str">
        <f t="shared" si="0"/>
        <v>D</v>
      </c>
      <c r="G4" s="23" t="str">
        <f t="shared" si="0"/>
        <v>L</v>
      </c>
      <c r="H4" s="23" t="str">
        <f t="shared" si="0"/>
        <v>M</v>
      </c>
      <c r="I4" s="23" t="str">
        <f t="shared" si="0"/>
        <v>M</v>
      </c>
      <c r="J4" s="23" t="str">
        <f t="shared" si="0"/>
        <v>G</v>
      </c>
      <c r="K4" s="23" t="str">
        <f t="shared" si="0"/>
        <v>V</v>
      </c>
      <c r="L4" s="23" t="str">
        <f t="shared" si="0"/>
        <v>S</v>
      </c>
      <c r="M4" s="23" t="str">
        <f t="shared" si="0"/>
        <v>D</v>
      </c>
      <c r="N4" s="23" t="str">
        <f t="shared" si="0"/>
        <v>L</v>
      </c>
      <c r="O4" s="23" t="str">
        <f t="shared" si="0"/>
        <v>M</v>
      </c>
      <c r="P4" s="23" t="str">
        <f t="shared" si="0"/>
        <v>M</v>
      </c>
      <c r="Q4" s="23" t="str">
        <f t="shared" si="0"/>
        <v>G</v>
      </c>
      <c r="R4" s="23" t="str">
        <f t="shared" si="0"/>
        <v>V</v>
      </c>
      <c r="S4" s="23" t="str">
        <f t="shared" si="0"/>
        <v>S</v>
      </c>
      <c r="T4" s="23" t="str">
        <f t="shared" si="0"/>
        <v>D</v>
      </c>
      <c r="U4" s="23" t="str">
        <f t="shared" si="0"/>
        <v>L</v>
      </c>
      <c r="V4" s="23" t="str">
        <f t="shared" si="0"/>
        <v>M</v>
      </c>
      <c r="W4" s="23" t="str">
        <f t="shared" si="0"/>
        <v>M</v>
      </c>
      <c r="X4" s="23" t="str">
        <f t="shared" si="0"/>
        <v>G</v>
      </c>
      <c r="Y4" s="23" t="str">
        <f t="shared" si="0"/>
        <v>V</v>
      </c>
      <c r="Z4" s="23" t="str">
        <f t="shared" si="0"/>
        <v>S</v>
      </c>
      <c r="AA4" s="23" t="str">
        <f t="shared" si="0"/>
        <v>D</v>
      </c>
      <c r="AB4" s="23" t="str">
        <f t="shared" si="0"/>
        <v>L</v>
      </c>
      <c r="AC4" s="23" t="str">
        <f t="shared" si="0"/>
        <v>M</v>
      </c>
      <c r="AD4" s="23" t="str">
        <f t="shared" si="0"/>
        <v>M</v>
      </c>
      <c r="AE4" s="23" t="str">
        <f t="shared" si="0"/>
        <v>G</v>
      </c>
      <c r="AF4" s="23" t="str">
        <f t="shared" si="0"/>
        <v>V</v>
      </c>
      <c r="AG4" s="23" t="str">
        <f t="shared" si="0"/>
        <v>S</v>
      </c>
      <c r="AH4" s="52" t="s">
        <v>90</v>
      </c>
      <c r="AI4" s="52" t="s">
        <v>91</v>
      </c>
      <c r="AJ4" s="52" t="s">
        <v>92</v>
      </c>
      <c r="AK4" s="52" t="s">
        <v>93</v>
      </c>
      <c r="AL4" s="52" t="s">
        <v>94</v>
      </c>
      <c r="AM4" s="52" t="s">
        <v>95</v>
      </c>
      <c r="AN4" s="52" t="s">
        <v>96</v>
      </c>
      <c r="AO4" s="52" t="s">
        <v>97</v>
      </c>
    </row>
    <row r="5" spans="1:41" x14ac:dyDescent="0.2">
      <c r="A5" s="51"/>
      <c r="B5" s="51"/>
      <c r="C5" s="24">
        <f>DATE(AnnoSel,MeseNum,1)</f>
        <v>46023</v>
      </c>
      <c r="D5" s="24">
        <f t="shared" ref="D5:AG5" si="1">C5+1</f>
        <v>46024</v>
      </c>
      <c r="E5" s="24">
        <f t="shared" si="1"/>
        <v>46025</v>
      </c>
      <c r="F5" s="24">
        <f t="shared" si="1"/>
        <v>46026</v>
      </c>
      <c r="G5" s="24">
        <f t="shared" si="1"/>
        <v>46027</v>
      </c>
      <c r="H5" s="24">
        <f t="shared" si="1"/>
        <v>46028</v>
      </c>
      <c r="I5" s="24">
        <f t="shared" si="1"/>
        <v>46029</v>
      </c>
      <c r="J5" s="24">
        <f t="shared" si="1"/>
        <v>46030</v>
      </c>
      <c r="K5" s="24">
        <f t="shared" si="1"/>
        <v>46031</v>
      </c>
      <c r="L5" s="24">
        <f t="shared" si="1"/>
        <v>46032</v>
      </c>
      <c r="M5" s="24">
        <f t="shared" si="1"/>
        <v>46033</v>
      </c>
      <c r="N5" s="24">
        <f t="shared" si="1"/>
        <v>46034</v>
      </c>
      <c r="O5" s="24">
        <f t="shared" si="1"/>
        <v>46035</v>
      </c>
      <c r="P5" s="24">
        <f t="shared" si="1"/>
        <v>46036</v>
      </c>
      <c r="Q5" s="24">
        <f t="shared" si="1"/>
        <v>46037</v>
      </c>
      <c r="R5" s="24">
        <f t="shared" si="1"/>
        <v>46038</v>
      </c>
      <c r="S5" s="24">
        <f t="shared" si="1"/>
        <v>46039</v>
      </c>
      <c r="T5" s="24">
        <f t="shared" si="1"/>
        <v>46040</v>
      </c>
      <c r="U5" s="24">
        <f t="shared" si="1"/>
        <v>46041</v>
      </c>
      <c r="V5" s="24">
        <f t="shared" si="1"/>
        <v>46042</v>
      </c>
      <c r="W5" s="24">
        <f t="shared" si="1"/>
        <v>46043</v>
      </c>
      <c r="X5" s="24">
        <f t="shared" si="1"/>
        <v>46044</v>
      </c>
      <c r="Y5" s="24">
        <f t="shared" si="1"/>
        <v>46045</v>
      </c>
      <c r="Z5" s="24">
        <f t="shared" si="1"/>
        <v>46046</v>
      </c>
      <c r="AA5" s="24">
        <f t="shared" si="1"/>
        <v>46047</v>
      </c>
      <c r="AB5" s="24">
        <f t="shared" si="1"/>
        <v>46048</v>
      </c>
      <c r="AC5" s="24">
        <f t="shared" si="1"/>
        <v>46049</v>
      </c>
      <c r="AD5" s="24">
        <f t="shared" si="1"/>
        <v>46050</v>
      </c>
      <c r="AE5" s="24">
        <f t="shared" si="1"/>
        <v>46051</v>
      </c>
      <c r="AF5" s="24">
        <f t="shared" si="1"/>
        <v>46052</v>
      </c>
      <c r="AG5" s="24">
        <f t="shared" si="1"/>
        <v>46053</v>
      </c>
      <c r="AH5" s="52"/>
      <c r="AI5" s="52"/>
      <c r="AJ5" s="52"/>
      <c r="AK5" s="52"/>
      <c r="AL5" s="52"/>
      <c r="AM5" s="52"/>
      <c r="AN5" s="52"/>
      <c r="AO5" s="52"/>
    </row>
    <row r="6" spans="1:41" x14ac:dyDescent="0.2">
      <c r="A6" s="8" t="s">
        <v>98</v>
      </c>
      <c r="B6" s="8" t="s">
        <v>32</v>
      </c>
      <c r="C6" s="25"/>
      <c r="D6" s="25" t="s">
        <v>59</v>
      </c>
      <c r="E6" s="25"/>
      <c r="F6" s="25"/>
      <c r="G6" s="25" t="s">
        <v>61</v>
      </c>
      <c r="H6" s="25"/>
      <c r="I6" s="25" t="s">
        <v>65</v>
      </c>
      <c r="J6" s="25" t="s">
        <v>53</v>
      </c>
      <c r="K6" s="25" t="s">
        <v>53</v>
      </c>
      <c r="L6" s="25"/>
      <c r="M6" s="25"/>
      <c r="N6" s="25" t="s">
        <v>51</v>
      </c>
      <c r="O6" s="25" t="s">
        <v>53</v>
      </c>
      <c r="P6" s="25" t="s">
        <v>53</v>
      </c>
      <c r="Q6" s="25" t="s">
        <v>51</v>
      </c>
      <c r="R6" s="25" t="s">
        <v>55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6">
        <f t="shared" ref="AH6:AH19" si="2">COUNTIF(C6:AG6,"MA")</f>
        <v>2</v>
      </c>
      <c r="AI6" s="26">
        <f t="shared" ref="AI6:AI19" si="3">COUNTIF(C6:AG6,"PO")</f>
        <v>4</v>
      </c>
      <c r="AJ6" s="26">
        <f t="shared" ref="AJ6:AJ19" si="4">COUNTIF(C6:AG6,"NO")</f>
        <v>1</v>
      </c>
      <c r="AK6" s="26">
        <f t="shared" ref="AK6:AK19" si="5">COUNTIF(C6:AG6,"R")</f>
        <v>0</v>
      </c>
      <c r="AL6" s="26">
        <f t="shared" ref="AL6:AL19" si="6">COUNTIF(C6:AG6,"RC")</f>
        <v>1</v>
      </c>
      <c r="AM6" s="26">
        <f t="shared" ref="AM6:AM19" si="7">COUNTIF(C6:AG6,"FE")</f>
        <v>1</v>
      </c>
      <c r="AN6" s="26">
        <f t="shared" ref="AN6:AN19" si="8">COUNTIF(C6:AG6,"PER")</f>
        <v>0</v>
      </c>
      <c r="AO6" s="26">
        <f t="shared" ref="AO6:AO19" si="9">COUNTIF(C6:AG6,"MAL")</f>
        <v>1</v>
      </c>
    </row>
    <row r="7" spans="1:41" x14ac:dyDescent="0.2">
      <c r="A7" s="8" t="s">
        <v>99</v>
      </c>
      <c r="B7" s="8" t="s">
        <v>33</v>
      </c>
      <c r="C7" s="25"/>
      <c r="D7" s="25" t="s">
        <v>53</v>
      </c>
      <c r="E7" s="25"/>
      <c r="F7" s="25"/>
      <c r="G7" s="25" t="s">
        <v>53</v>
      </c>
      <c r="H7" s="25"/>
      <c r="I7" s="25" t="s">
        <v>51</v>
      </c>
      <c r="J7" s="25" t="s">
        <v>51</v>
      </c>
      <c r="K7" s="25" t="s">
        <v>51</v>
      </c>
      <c r="L7" s="25"/>
      <c r="M7" s="25"/>
      <c r="N7" s="25" t="s">
        <v>55</v>
      </c>
      <c r="O7" s="25" t="s">
        <v>55</v>
      </c>
      <c r="P7" s="25" t="s">
        <v>55</v>
      </c>
      <c r="Q7" s="25" t="s">
        <v>53</v>
      </c>
      <c r="R7" s="25" t="s">
        <v>53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>
        <f t="shared" si="2"/>
        <v>3</v>
      </c>
      <c r="AI7" s="26">
        <f t="shared" si="3"/>
        <v>4</v>
      </c>
      <c r="AJ7" s="26">
        <f t="shared" si="4"/>
        <v>3</v>
      </c>
      <c r="AK7" s="26">
        <f t="shared" si="5"/>
        <v>0</v>
      </c>
      <c r="AL7" s="26">
        <f t="shared" si="6"/>
        <v>0</v>
      </c>
      <c r="AM7" s="26">
        <f t="shared" si="7"/>
        <v>0</v>
      </c>
      <c r="AN7" s="26">
        <f t="shared" si="8"/>
        <v>0</v>
      </c>
      <c r="AO7" s="26">
        <f t="shared" si="9"/>
        <v>0</v>
      </c>
    </row>
    <row r="8" spans="1:41" x14ac:dyDescent="0.2">
      <c r="A8" s="8"/>
      <c r="B8" s="8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6">
        <f t="shared" si="2"/>
        <v>0</v>
      </c>
      <c r="AI8" s="26">
        <f t="shared" si="3"/>
        <v>0</v>
      </c>
      <c r="AJ8" s="26">
        <f t="shared" si="4"/>
        <v>0</v>
      </c>
      <c r="AK8" s="26">
        <f t="shared" si="5"/>
        <v>0</v>
      </c>
      <c r="AL8" s="26">
        <f t="shared" si="6"/>
        <v>0</v>
      </c>
      <c r="AM8" s="26">
        <f t="shared" si="7"/>
        <v>0</v>
      </c>
      <c r="AN8" s="26">
        <f t="shared" si="8"/>
        <v>0</v>
      </c>
      <c r="AO8" s="26">
        <f t="shared" si="9"/>
        <v>0</v>
      </c>
    </row>
    <row r="9" spans="1:41" x14ac:dyDescent="0.2">
      <c r="A9" s="8"/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>
        <f t="shared" si="2"/>
        <v>0</v>
      </c>
      <c r="AI9" s="26">
        <f t="shared" si="3"/>
        <v>0</v>
      </c>
      <c r="AJ9" s="26">
        <f t="shared" si="4"/>
        <v>0</v>
      </c>
      <c r="AK9" s="26">
        <f t="shared" si="5"/>
        <v>0</v>
      </c>
      <c r="AL9" s="26">
        <f t="shared" si="6"/>
        <v>0</v>
      </c>
      <c r="AM9" s="26">
        <f t="shared" si="7"/>
        <v>0</v>
      </c>
      <c r="AN9" s="26">
        <f t="shared" si="8"/>
        <v>0</v>
      </c>
      <c r="AO9" s="26">
        <f t="shared" si="9"/>
        <v>0</v>
      </c>
    </row>
    <row r="10" spans="1:41" x14ac:dyDescent="0.2">
      <c r="A10" s="8"/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6">
        <f t="shared" si="2"/>
        <v>0</v>
      </c>
      <c r="AI10" s="26">
        <f t="shared" si="3"/>
        <v>0</v>
      </c>
      <c r="AJ10" s="26">
        <f t="shared" si="4"/>
        <v>0</v>
      </c>
      <c r="AK10" s="26">
        <f t="shared" si="5"/>
        <v>0</v>
      </c>
      <c r="AL10" s="26">
        <f t="shared" si="6"/>
        <v>0</v>
      </c>
      <c r="AM10" s="26">
        <f t="shared" si="7"/>
        <v>0</v>
      </c>
      <c r="AN10" s="26">
        <f t="shared" si="8"/>
        <v>0</v>
      </c>
      <c r="AO10" s="26">
        <f t="shared" si="9"/>
        <v>0</v>
      </c>
    </row>
    <row r="11" spans="1:41" x14ac:dyDescent="0.2">
      <c r="A11" s="8"/>
      <c r="B11" s="8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>
        <f t="shared" si="2"/>
        <v>0</v>
      </c>
      <c r="AI11" s="26">
        <f t="shared" si="3"/>
        <v>0</v>
      </c>
      <c r="AJ11" s="26">
        <f t="shared" si="4"/>
        <v>0</v>
      </c>
      <c r="AK11" s="26">
        <f t="shared" si="5"/>
        <v>0</v>
      </c>
      <c r="AL11" s="26">
        <f t="shared" si="6"/>
        <v>0</v>
      </c>
      <c r="AM11" s="26">
        <f t="shared" si="7"/>
        <v>0</v>
      </c>
      <c r="AN11" s="26">
        <f t="shared" si="8"/>
        <v>0</v>
      </c>
      <c r="AO11" s="26">
        <f t="shared" si="9"/>
        <v>0</v>
      </c>
    </row>
    <row r="12" spans="1:41" x14ac:dyDescent="0.2">
      <c r="A12" s="8"/>
      <c r="B12" s="8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6">
        <f t="shared" si="2"/>
        <v>0</v>
      </c>
      <c r="AI12" s="26">
        <f t="shared" si="3"/>
        <v>0</v>
      </c>
      <c r="AJ12" s="26">
        <f t="shared" si="4"/>
        <v>0</v>
      </c>
      <c r="AK12" s="26">
        <f t="shared" si="5"/>
        <v>0</v>
      </c>
      <c r="AL12" s="26">
        <f t="shared" si="6"/>
        <v>0</v>
      </c>
      <c r="AM12" s="26">
        <f t="shared" si="7"/>
        <v>0</v>
      </c>
      <c r="AN12" s="26">
        <f t="shared" si="8"/>
        <v>0</v>
      </c>
      <c r="AO12" s="26">
        <f t="shared" si="9"/>
        <v>0</v>
      </c>
    </row>
    <row r="13" spans="1:41" x14ac:dyDescent="0.2">
      <c r="A13" s="8"/>
      <c r="B13" s="8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>
        <f t="shared" si="2"/>
        <v>0</v>
      </c>
      <c r="AI13" s="26">
        <f t="shared" si="3"/>
        <v>0</v>
      </c>
      <c r="AJ13" s="26">
        <f t="shared" si="4"/>
        <v>0</v>
      </c>
      <c r="AK13" s="26">
        <f t="shared" si="5"/>
        <v>0</v>
      </c>
      <c r="AL13" s="26">
        <f t="shared" si="6"/>
        <v>0</v>
      </c>
      <c r="AM13" s="26">
        <f t="shared" si="7"/>
        <v>0</v>
      </c>
      <c r="AN13" s="26">
        <f t="shared" si="8"/>
        <v>0</v>
      </c>
      <c r="AO13" s="26">
        <f t="shared" si="9"/>
        <v>0</v>
      </c>
    </row>
    <row r="14" spans="1:41" x14ac:dyDescent="0.2">
      <c r="A14" s="8"/>
      <c r="B14" s="8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6">
        <f t="shared" si="2"/>
        <v>0</v>
      </c>
      <c r="AI14" s="26">
        <f t="shared" si="3"/>
        <v>0</v>
      </c>
      <c r="AJ14" s="26">
        <f t="shared" si="4"/>
        <v>0</v>
      </c>
      <c r="AK14" s="26">
        <f t="shared" si="5"/>
        <v>0</v>
      </c>
      <c r="AL14" s="26">
        <f t="shared" si="6"/>
        <v>0</v>
      </c>
      <c r="AM14" s="26">
        <f t="shared" si="7"/>
        <v>0</v>
      </c>
      <c r="AN14" s="26">
        <f t="shared" si="8"/>
        <v>0</v>
      </c>
      <c r="AO14" s="26">
        <f t="shared" si="9"/>
        <v>0</v>
      </c>
    </row>
    <row r="15" spans="1:41" x14ac:dyDescent="0.2">
      <c r="A15" s="8"/>
      <c r="B15" s="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6">
        <f t="shared" si="2"/>
        <v>0</v>
      </c>
      <c r="AI15" s="26">
        <f t="shared" si="3"/>
        <v>0</v>
      </c>
      <c r="AJ15" s="26">
        <f t="shared" si="4"/>
        <v>0</v>
      </c>
      <c r="AK15" s="26">
        <f t="shared" si="5"/>
        <v>0</v>
      </c>
      <c r="AL15" s="26">
        <f t="shared" si="6"/>
        <v>0</v>
      </c>
      <c r="AM15" s="26">
        <f t="shared" si="7"/>
        <v>0</v>
      </c>
      <c r="AN15" s="26">
        <f t="shared" si="8"/>
        <v>0</v>
      </c>
      <c r="AO15" s="26">
        <f t="shared" si="9"/>
        <v>0</v>
      </c>
    </row>
    <row r="16" spans="1:41" x14ac:dyDescent="0.2">
      <c r="A16" s="8"/>
      <c r="B16" s="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6">
        <f t="shared" si="2"/>
        <v>0</v>
      </c>
      <c r="AI16" s="26">
        <f t="shared" si="3"/>
        <v>0</v>
      </c>
      <c r="AJ16" s="26">
        <f t="shared" si="4"/>
        <v>0</v>
      </c>
      <c r="AK16" s="26">
        <f t="shared" si="5"/>
        <v>0</v>
      </c>
      <c r="AL16" s="26">
        <f t="shared" si="6"/>
        <v>0</v>
      </c>
      <c r="AM16" s="26">
        <f t="shared" si="7"/>
        <v>0</v>
      </c>
      <c r="AN16" s="26">
        <f t="shared" si="8"/>
        <v>0</v>
      </c>
      <c r="AO16" s="26">
        <f t="shared" si="9"/>
        <v>0</v>
      </c>
    </row>
    <row r="17" spans="1:41" x14ac:dyDescent="0.2">
      <c r="A17" s="8"/>
      <c r="B17" s="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>
        <f t="shared" si="2"/>
        <v>0</v>
      </c>
      <c r="AI17" s="26">
        <f t="shared" si="3"/>
        <v>0</v>
      </c>
      <c r="AJ17" s="26">
        <f t="shared" si="4"/>
        <v>0</v>
      </c>
      <c r="AK17" s="26">
        <f t="shared" si="5"/>
        <v>0</v>
      </c>
      <c r="AL17" s="26">
        <f t="shared" si="6"/>
        <v>0</v>
      </c>
      <c r="AM17" s="26">
        <f t="shared" si="7"/>
        <v>0</v>
      </c>
      <c r="AN17" s="26">
        <f t="shared" si="8"/>
        <v>0</v>
      </c>
      <c r="AO17" s="26">
        <f t="shared" si="9"/>
        <v>0</v>
      </c>
    </row>
    <row r="18" spans="1:41" x14ac:dyDescent="0.2">
      <c r="A18" s="8"/>
      <c r="B18" s="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6">
        <f t="shared" si="2"/>
        <v>0</v>
      </c>
      <c r="AI18" s="26">
        <f t="shared" si="3"/>
        <v>0</v>
      </c>
      <c r="AJ18" s="26">
        <f t="shared" si="4"/>
        <v>0</v>
      </c>
      <c r="AK18" s="26">
        <f t="shared" si="5"/>
        <v>0</v>
      </c>
      <c r="AL18" s="26">
        <f t="shared" si="6"/>
        <v>0</v>
      </c>
      <c r="AM18" s="26">
        <f t="shared" si="7"/>
        <v>0</v>
      </c>
      <c r="AN18" s="26">
        <f t="shared" si="8"/>
        <v>0</v>
      </c>
      <c r="AO18" s="26">
        <f t="shared" si="9"/>
        <v>0</v>
      </c>
    </row>
    <row r="19" spans="1:41" x14ac:dyDescent="0.2">
      <c r="A19" s="8"/>
      <c r="B19" s="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6">
        <f t="shared" si="2"/>
        <v>0</v>
      </c>
      <c r="AI19" s="26">
        <f t="shared" si="3"/>
        <v>0</v>
      </c>
      <c r="AJ19" s="26">
        <f t="shared" si="4"/>
        <v>0</v>
      </c>
      <c r="AK19" s="26">
        <f t="shared" si="5"/>
        <v>0</v>
      </c>
      <c r="AL19" s="26">
        <f t="shared" si="6"/>
        <v>0</v>
      </c>
      <c r="AM19" s="26">
        <f t="shared" si="7"/>
        <v>0</v>
      </c>
      <c r="AN19" s="26">
        <f t="shared" si="8"/>
        <v>0</v>
      </c>
      <c r="AO19" s="26">
        <f t="shared" si="9"/>
        <v>0</v>
      </c>
    </row>
  </sheetData>
  <mergeCells count="12">
    <mergeCell ref="A1:AO2"/>
    <mergeCell ref="A3:AO3"/>
    <mergeCell ref="A4:A5"/>
    <mergeCell ref="B4:B5"/>
    <mergeCell ref="AH4:AH5"/>
    <mergeCell ref="AI4:AI5"/>
    <mergeCell ref="AJ4:AJ5"/>
    <mergeCell ref="AK4:AK5"/>
    <mergeCell ref="AL4:AL5"/>
    <mergeCell ref="AM4:AM5"/>
    <mergeCell ref="AN4:AN5"/>
    <mergeCell ref="AO4:AO5"/>
  </mergeCells>
  <conditionalFormatting sqref="C4:AG19">
    <cfRule type="expression" dxfId="14" priority="2">
      <formula>MONTH(C$5)&lt;&gt;MeseNum</formula>
    </cfRule>
  </conditionalFormatting>
  <conditionalFormatting sqref="C6:AG19">
    <cfRule type="cellIs" dxfId="13" priority="3" operator="equal">
      <formula>"MA"</formula>
    </cfRule>
    <cfRule type="cellIs" dxfId="12" priority="4" operator="equal">
      <formula>"PO"</formula>
    </cfRule>
    <cfRule type="cellIs" dxfId="11" priority="5" operator="equal">
      <formula>"NO"</formula>
    </cfRule>
    <cfRule type="cellIs" dxfId="10" priority="6" operator="equal">
      <formula>"R"</formula>
    </cfRule>
    <cfRule type="cellIs" dxfId="9" priority="7" operator="equal">
      <formula>"RC"</formula>
    </cfRule>
    <cfRule type="cellIs" dxfId="8" priority="8" operator="equal">
      <formula>"FE"</formula>
    </cfRule>
    <cfRule type="cellIs" dxfId="7" priority="9" operator="equal">
      <formula>"PER"</formula>
    </cfRule>
    <cfRule type="cellIs" dxfId="6" priority="10" operator="equal">
      <formula>"MAL"</formula>
    </cfRule>
    <cfRule type="cellIs" dxfId="5" priority="11" operator="equal">
      <formula>"104"</formula>
    </cfRule>
    <cfRule type="expression" dxfId="4" priority="12">
      <formula>COUNTIF(Festivita,C$5)&gt;0</formula>
    </cfRule>
    <cfRule type="expression" dxfId="3" priority="13">
      <formula>WEEKDAY(C$5,2)&gt;5</formula>
    </cfRule>
  </conditionalFormatting>
  <dataValidations count="2">
    <dataValidation type="list" allowBlank="1" sqref="B6:B19" xr:uid="{00000000-0002-0000-0200-000000000000}">
      <formula1>Reparti</formula1>
      <formula2>0</formula2>
    </dataValidation>
    <dataValidation type="list" allowBlank="1" sqref="C6:AG19" xr:uid="{00000000-0002-0000-0200-000001000000}">
      <formula1>"MA,PO,NO,R,RC,FE,PER,MAL,104"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B9B6"/>
  </sheetPr>
  <dimension ref="A1:AH28"/>
  <sheetViews>
    <sheetView showGridLines="0" tabSelected="1" zoomScale="132" zoomScaleNormal="100" workbookViewId="0">
      <selection activeCell="Z14" sqref="Z14"/>
    </sheetView>
  </sheetViews>
  <sheetFormatPr baseColWidth="10" defaultColWidth="8.6640625" defaultRowHeight="15" x14ac:dyDescent="0.2"/>
  <cols>
    <col min="1" max="1" width="3" customWidth="1"/>
    <col min="2" max="2" width="13" customWidth="1"/>
    <col min="3" max="3" width="19.1640625" customWidth="1"/>
    <col min="4" max="33" width="4.1640625" customWidth="1"/>
    <col min="34" max="34" width="5.5" customWidth="1"/>
    <col min="35" max="37" width="7.5" customWidth="1"/>
  </cols>
  <sheetData>
    <row r="1" spans="1:34" ht="24" customHeight="1" x14ac:dyDescent="0.2">
      <c r="A1" s="3"/>
      <c r="B1" s="33" t="s">
        <v>100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1:34" ht="24" customHeight="1" x14ac:dyDescent="0.2">
      <c r="A2" s="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4" spans="1:34" x14ac:dyDescent="0.2">
      <c r="B4" s="34" t="s">
        <v>101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6" spans="1:34" ht="16" x14ac:dyDescent="0.2">
      <c r="B6" s="19" t="s">
        <v>102</v>
      </c>
    </row>
    <row r="7" spans="1:34" x14ac:dyDescent="0.2">
      <c r="B7" s="37" t="s">
        <v>40</v>
      </c>
      <c r="C7" s="38"/>
      <c r="D7" s="27">
        <f>'Turni 2026'!C5</f>
        <v>46023</v>
      </c>
      <c r="E7" s="27">
        <f>'Turni 2026'!D5</f>
        <v>46024</v>
      </c>
      <c r="F7" s="27">
        <f>'Turni 2026'!E5</f>
        <v>46025</v>
      </c>
      <c r="G7" s="27">
        <f>'Turni 2026'!F5</f>
        <v>46026</v>
      </c>
      <c r="H7" s="27">
        <f>'Turni 2026'!G5</f>
        <v>46027</v>
      </c>
      <c r="I7" s="27">
        <f>'Turni 2026'!H5</f>
        <v>46028</v>
      </c>
      <c r="J7" s="27">
        <f>'Turni 2026'!I5</f>
        <v>46029</v>
      </c>
      <c r="K7" s="27">
        <f>'Turni 2026'!J5</f>
        <v>46030</v>
      </c>
      <c r="L7" s="27">
        <f>'Turni 2026'!K5</f>
        <v>46031</v>
      </c>
      <c r="M7" s="27">
        <f>'Turni 2026'!L5</f>
        <v>46032</v>
      </c>
      <c r="N7" s="27">
        <f>'Turni 2026'!M5</f>
        <v>46033</v>
      </c>
      <c r="O7" s="27">
        <f>'Turni 2026'!N5</f>
        <v>46034</v>
      </c>
      <c r="P7" s="27">
        <f>'Turni 2026'!O5</f>
        <v>46035</v>
      </c>
      <c r="Q7" s="27">
        <f>'Turni 2026'!P5</f>
        <v>46036</v>
      </c>
      <c r="R7" s="27">
        <f>'Turni 2026'!Q5</f>
        <v>46037</v>
      </c>
      <c r="S7" s="27">
        <f>'Turni 2026'!R5</f>
        <v>46038</v>
      </c>
      <c r="T7" s="27">
        <f>'Turni 2026'!S5</f>
        <v>46039</v>
      </c>
      <c r="U7" s="27">
        <f>'Turni 2026'!T5</f>
        <v>46040</v>
      </c>
      <c r="V7" s="27">
        <f>'Turni 2026'!U5</f>
        <v>46041</v>
      </c>
      <c r="W7" s="27">
        <f>'Turni 2026'!V5</f>
        <v>46042</v>
      </c>
      <c r="X7" s="27">
        <f>'Turni 2026'!W5</f>
        <v>46043</v>
      </c>
      <c r="Y7" s="27">
        <f>'Turni 2026'!X5</f>
        <v>46044</v>
      </c>
      <c r="Z7" s="27">
        <f>'Turni 2026'!Y5</f>
        <v>46045</v>
      </c>
      <c r="AA7" s="27">
        <f>'Turni 2026'!Z5</f>
        <v>46046</v>
      </c>
      <c r="AB7" s="27">
        <f>'Turni 2026'!AA5</f>
        <v>46047</v>
      </c>
      <c r="AC7" s="27">
        <f>'Turni 2026'!AB5</f>
        <v>46048</v>
      </c>
      <c r="AD7" s="27">
        <f>'Turni 2026'!AC5</f>
        <v>46049</v>
      </c>
      <c r="AE7" s="27">
        <f>'Turni 2026'!AD5</f>
        <v>46050</v>
      </c>
      <c r="AF7" s="27">
        <f>'Turni 2026'!AE5</f>
        <v>46051</v>
      </c>
      <c r="AG7" s="27">
        <f>'Turni 2026'!AF5</f>
        <v>46052</v>
      </c>
      <c r="AH7" s="27">
        <f>'Turni 2026'!AG5</f>
        <v>46053</v>
      </c>
    </row>
    <row r="8" spans="1:34" x14ac:dyDescent="0.2">
      <c r="B8" s="35" t="s">
        <v>103</v>
      </c>
      <c r="C8" s="36"/>
      <c r="D8" s="26">
        <f>COUNTIF('Turni 2026'!C6:C19,"MA")</f>
        <v>0</v>
      </c>
      <c r="E8" s="26">
        <f>COUNTIF('Turni 2026'!D6:D19,"MA")</f>
        <v>0</v>
      </c>
      <c r="F8" s="26">
        <f>COUNTIF('Turni 2026'!E6:E19,"MA")</f>
        <v>0</v>
      </c>
      <c r="G8" s="26">
        <f>COUNTIF('Turni 2026'!F6:F19,"MA")</f>
        <v>0</v>
      </c>
      <c r="H8" s="26">
        <f>COUNTIF('Turni 2026'!G6:G19,"MA")</f>
        <v>0</v>
      </c>
      <c r="I8" s="26">
        <f>COUNTIF('Turni 2026'!H6:H19,"MA")</f>
        <v>0</v>
      </c>
      <c r="J8" s="26">
        <f>COUNTIF('Turni 2026'!I6:I19,"MA")</f>
        <v>1</v>
      </c>
      <c r="K8" s="26">
        <f>COUNTIF('Turni 2026'!J6:J19,"MA")</f>
        <v>1</v>
      </c>
      <c r="L8" s="26">
        <f>COUNTIF('Turni 2026'!K6:K19,"MA")</f>
        <v>1</v>
      </c>
      <c r="M8" s="26">
        <f>COUNTIF('Turni 2026'!L6:L19,"MA")</f>
        <v>0</v>
      </c>
      <c r="N8" s="26">
        <f>COUNTIF('Turni 2026'!M6:M19,"MA")</f>
        <v>0</v>
      </c>
      <c r="O8" s="26">
        <f>COUNTIF('Turni 2026'!N6:N19,"MA")</f>
        <v>1</v>
      </c>
      <c r="P8" s="26">
        <f>COUNTIF('Turni 2026'!O6:O19,"MA")</f>
        <v>0</v>
      </c>
      <c r="Q8" s="26">
        <f>COUNTIF('Turni 2026'!P6:P19,"MA")</f>
        <v>0</v>
      </c>
      <c r="R8" s="26">
        <f>COUNTIF('Turni 2026'!Q6:Q19,"MA")</f>
        <v>1</v>
      </c>
      <c r="S8" s="26">
        <f>COUNTIF('Turni 2026'!R6:R19,"MA")</f>
        <v>0</v>
      </c>
      <c r="T8" s="26">
        <f>COUNTIF('Turni 2026'!S6:S19,"MA")</f>
        <v>0</v>
      </c>
      <c r="U8" s="26">
        <f>COUNTIF('Turni 2026'!T6:T19,"MA")</f>
        <v>0</v>
      </c>
      <c r="V8" s="26">
        <f>COUNTIF('Turni 2026'!U6:U19,"MA")</f>
        <v>0</v>
      </c>
      <c r="W8" s="26">
        <f>COUNTIF('Turni 2026'!V6:V19,"MA")</f>
        <v>0</v>
      </c>
      <c r="X8" s="26">
        <f>COUNTIF('Turni 2026'!W6:W19,"MA")</f>
        <v>0</v>
      </c>
      <c r="Y8" s="26">
        <f>COUNTIF('Turni 2026'!X6:X19,"MA")</f>
        <v>0</v>
      </c>
      <c r="Z8" s="26">
        <f>COUNTIF('Turni 2026'!Y6:Y19,"MA")</f>
        <v>0</v>
      </c>
      <c r="AA8" s="26">
        <f>COUNTIF('Turni 2026'!Z6:Z19,"MA")</f>
        <v>0</v>
      </c>
      <c r="AB8" s="26">
        <f>COUNTIF('Turni 2026'!AA6:AA19,"MA")</f>
        <v>0</v>
      </c>
      <c r="AC8" s="26">
        <f>COUNTIF('Turni 2026'!AB6:AB19,"MA")</f>
        <v>0</v>
      </c>
      <c r="AD8" s="26">
        <f>COUNTIF('Turni 2026'!AC6:AC19,"MA")</f>
        <v>0</v>
      </c>
      <c r="AE8" s="26">
        <f>COUNTIF('Turni 2026'!AD6:AD19,"MA")</f>
        <v>0</v>
      </c>
      <c r="AF8" s="26">
        <f>COUNTIF('Turni 2026'!AE6:AE19,"MA")</f>
        <v>0</v>
      </c>
      <c r="AG8" s="26">
        <f>COUNTIF('Turni 2026'!AF6:AF19,"MA")</f>
        <v>0</v>
      </c>
      <c r="AH8" s="26">
        <f>COUNTIF('Turni 2026'!AG6:AG19,"MA")</f>
        <v>0</v>
      </c>
    </row>
    <row r="9" spans="1:34" x14ac:dyDescent="0.2">
      <c r="B9" s="35" t="s">
        <v>104</v>
      </c>
      <c r="C9" s="36"/>
      <c r="D9" s="26">
        <f>COUNTIF('Turni 2026'!C6:C19,"PO")</f>
        <v>0</v>
      </c>
      <c r="E9" s="26">
        <f>COUNTIF('Turni 2026'!D6:D19,"PO")</f>
        <v>1</v>
      </c>
      <c r="F9" s="26">
        <f>COUNTIF('Turni 2026'!E6:E19,"PO")</f>
        <v>0</v>
      </c>
      <c r="G9" s="26">
        <f>COUNTIF('Turni 2026'!F6:F19,"PO")</f>
        <v>0</v>
      </c>
      <c r="H9" s="26">
        <f>COUNTIF('Turni 2026'!G6:G19,"PO")</f>
        <v>1</v>
      </c>
      <c r="I9" s="26">
        <f>COUNTIF('Turni 2026'!H6:H19,"PO")</f>
        <v>0</v>
      </c>
      <c r="J9" s="26">
        <f>COUNTIF('Turni 2026'!I6:I19,"PO")</f>
        <v>0</v>
      </c>
      <c r="K9" s="26">
        <f>COUNTIF('Turni 2026'!J6:J19,"PO")</f>
        <v>1</v>
      </c>
      <c r="L9" s="26">
        <f>COUNTIF('Turni 2026'!K6:K19,"PO")</f>
        <v>1</v>
      </c>
      <c r="M9" s="26">
        <f>COUNTIF('Turni 2026'!L6:L19,"PO")</f>
        <v>0</v>
      </c>
      <c r="N9" s="26">
        <f>COUNTIF('Turni 2026'!M6:M19,"PO")</f>
        <v>0</v>
      </c>
      <c r="O9" s="26">
        <f>COUNTIF('Turni 2026'!N6:N19,"PO")</f>
        <v>0</v>
      </c>
      <c r="P9" s="26">
        <f>COUNTIF('Turni 2026'!O6:O19,"PO")</f>
        <v>1</v>
      </c>
      <c r="Q9" s="26">
        <f>COUNTIF('Turni 2026'!P6:P19,"PO")</f>
        <v>1</v>
      </c>
      <c r="R9" s="26">
        <f>COUNTIF('Turni 2026'!Q6:Q19,"PO")</f>
        <v>1</v>
      </c>
      <c r="S9" s="26">
        <f>COUNTIF('Turni 2026'!R6:R19,"PO")</f>
        <v>1</v>
      </c>
      <c r="T9" s="26">
        <f>COUNTIF('Turni 2026'!S6:S19,"PO")</f>
        <v>0</v>
      </c>
      <c r="U9" s="26">
        <f>COUNTIF('Turni 2026'!T6:T19,"PO")</f>
        <v>0</v>
      </c>
      <c r="V9" s="26">
        <f>COUNTIF('Turni 2026'!U6:U19,"PO")</f>
        <v>0</v>
      </c>
      <c r="W9" s="26">
        <f>COUNTIF('Turni 2026'!V6:V19,"PO")</f>
        <v>0</v>
      </c>
      <c r="X9" s="26">
        <f>COUNTIF('Turni 2026'!W6:W19,"PO")</f>
        <v>0</v>
      </c>
      <c r="Y9" s="26">
        <f>COUNTIF('Turni 2026'!X6:X19,"PO")</f>
        <v>0</v>
      </c>
      <c r="Z9" s="26">
        <f>COUNTIF('Turni 2026'!Y6:Y19,"PO")</f>
        <v>0</v>
      </c>
      <c r="AA9" s="26">
        <f>COUNTIF('Turni 2026'!Z6:Z19,"PO")</f>
        <v>0</v>
      </c>
      <c r="AB9" s="26">
        <f>COUNTIF('Turni 2026'!AA6:AA19,"PO")</f>
        <v>0</v>
      </c>
      <c r="AC9" s="26">
        <f>COUNTIF('Turni 2026'!AB6:AB19,"PO")</f>
        <v>0</v>
      </c>
      <c r="AD9" s="26">
        <f>COUNTIF('Turni 2026'!AC6:AC19,"PO")</f>
        <v>0</v>
      </c>
      <c r="AE9" s="26">
        <f>COUNTIF('Turni 2026'!AD6:AD19,"PO")</f>
        <v>0</v>
      </c>
      <c r="AF9" s="26">
        <f>COUNTIF('Turni 2026'!AE6:AE19,"PO")</f>
        <v>0</v>
      </c>
      <c r="AG9" s="26">
        <f>COUNTIF('Turni 2026'!AF6:AF19,"PO")</f>
        <v>0</v>
      </c>
      <c r="AH9" s="26">
        <f>COUNTIF('Turni 2026'!AG6:AG19,"PO")</f>
        <v>0</v>
      </c>
    </row>
    <row r="10" spans="1:34" x14ac:dyDescent="0.2">
      <c r="B10" s="35" t="s">
        <v>105</v>
      </c>
      <c r="C10" s="36"/>
      <c r="D10" s="26">
        <f>COUNTIF('Turni 2026'!C6:C19,"NO")</f>
        <v>0</v>
      </c>
      <c r="E10" s="26">
        <f>COUNTIF('Turni 2026'!D6:D19,"NO")</f>
        <v>0</v>
      </c>
      <c r="F10" s="26">
        <f>COUNTIF('Turni 2026'!E6:E19,"NO")</f>
        <v>0</v>
      </c>
      <c r="G10" s="26">
        <f>COUNTIF('Turni 2026'!F6:F19,"NO")</f>
        <v>0</v>
      </c>
      <c r="H10" s="26">
        <f>COUNTIF('Turni 2026'!G6:G19,"NO")</f>
        <v>0</v>
      </c>
      <c r="I10" s="26">
        <f>COUNTIF('Turni 2026'!H6:H19,"NO")</f>
        <v>0</v>
      </c>
      <c r="J10" s="26">
        <f>COUNTIF('Turni 2026'!I6:I19,"NO")</f>
        <v>0</v>
      </c>
      <c r="K10" s="26">
        <f>COUNTIF('Turni 2026'!J6:J19,"NO")</f>
        <v>0</v>
      </c>
      <c r="L10" s="26">
        <f>COUNTIF('Turni 2026'!K6:K19,"NO")</f>
        <v>0</v>
      </c>
      <c r="M10" s="26">
        <f>COUNTIF('Turni 2026'!L6:L19,"NO")</f>
        <v>0</v>
      </c>
      <c r="N10" s="26">
        <f>COUNTIF('Turni 2026'!M6:M19,"NO")</f>
        <v>0</v>
      </c>
      <c r="O10" s="26">
        <f>COUNTIF('Turni 2026'!N6:N19,"NO")</f>
        <v>1</v>
      </c>
      <c r="P10" s="26">
        <f>COUNTIF('Turni 2026'!O6:O19,"NO")</f>
        <v>1</v>
      </c>
      <c r="Q10" s="26">
        <f>COUNTIF('Turni 2026'!P6:P19,"NO")</f>
        <v>1</v>
      </c>
      <c r="R10" s="26">
        <f>COUNTIF('Turni 2026'!Q6:Q19,"NO")</f>
        <v>0</v>
      </c>
      <c r="S10" s="26">
        <f>COUNTIF('Turni 2026'!R6:R19,"NO")</f>
        <v>1</v>
      </c>
      <c r="T10" s="26">
        <f>COUNTIF('Turni 2026'!S6:S19,"NO")</f>
        <v>0</v>
      </c>
      <c r="U10" s="26">
        <f>COUNTIF('Turni 2026'!T6:T19,"NO")</f>
        <v>0</v>
      </c>
      <c r="V10" s="26">
        <f>COUNTIF('Turni 2026'!U6:U19,"NO")</f>
        <v>0</v>
      </c>
      <c r="W10" s="26">
        <f>COUNTIF('Turni 2026'!V6:V19,"NO")</f>
        <v>0</v>
      </c>
      <c r="X10" s="26">
        <f>COUNTIF('Turni 2026'!W6:W19,"NO")</f>
        <v>0</v>
      </c>
      <c r="Y10" s="26">
        <f>COUNTIF('Turni 2026'!X6:X19,"NO")</f>
        <v>0</v>
      </c>
      <c r="Z10" s="26">
        <f>COUNTIF('Turni 2026'!Y6:Y19,"NO")</f>
        <v>0</v>
      </c>
      <c r="AA10" s="26">
        <f>COUNTIF('Turni 2026'!Z6:Z19,"NO")</f>
        <v>0</v>
      </c>
      <c r="AB10" s="26">
        <f>COUNTIF('Turni 2026'!AA6:AA19,"NO")</f>
        <v>0</v>
      </c>
      <c r="AC10" s="26">
        <f>COUNTIF('Turni 2026'!AB6:AB19,"NO")</f>
        <v>0</v>
      </c>
      <c r="AD10" s="26">
        <f>COUNTIF('Turni 2026'!AC6:AC19,"NO")</f>
        <v>0</v>
      </c>
      <c r="AE10" s="26">
        <f>COUNTIF('Turni 2026'!AD6:AD19,"NO")</f>
        <v>0</v>
      </c>
      <c r="AF10" s="26">
        <f>COUNTIF('Turni 2026'!AE6:AE19,"NO")</f>
        <v>0</v>
      </c>
      <c r="AG10" s="26">
        <f>COUNTIF('Turni 2026'!AF6:AF19,"NO")</f>
        <v>0</v>
      </c>
      <c r="AH10" s="26">
        <f>COUNTIF('Turni 2026'!AG6:AG19,"NO")</f>
        <v>0</v>
      </c>
    </row>
    <row r="13" spans="1:34" ht="16" x14ac:dyDescent="0.2">
      <c r="B13" s="19" t="s">
        <v>106</v>
      </c>
    </row>
    <row r="14" spans="1:34" ht="60" customHeight="1" x14ac:dyDescent="0.2">
      <c r="B14" s="29" t="s">
        <v>88</v>
      </c>
      <c r="C14" s="29" t="s">
        <v>89</v>
      </c>
      <c r="D14" s="30" t="s">
        <v>107</v>
      </c>
      <c r="E14" s="30" t="s">
        <v>108</v>
      </c>
      <c r="F14" s="30" t="s">
        <v>109</v>
      </c>
      <c r="G14" s="30" t="s">
        <v>8</v>
      </c>
      <c r="H14" s="30" t="s">
        <v>59</v>
      </c>
      <c r="I14" s="30" t="s">
        <v>62</v>
      </c>
      <c r="J14" s="30" t="s">
        <v>110</v>
      </c>
      <c r="K14" s="30" t="s">
        <v>66</v>
      </c>
    </row>
    <row r="15" spans="1:34" x14ac:dyDescent="0.2">
      <c r="B15" s="28" t="str">
        <f>IF('Turni 2026'!A6="","",'Turni 2026'!A6)</f>
        <v>Giulia Bianchi</v>
      </c>
      <c r="C15" s="28" t="str">
        <f>IF('Turni 2026'!B6="","",'Turni 2026'!B6)</f>
        <v>Reception</v>
      </c>
      <c r="D15" s="26">
        <f>IF('Turni 2026'!A6="","",'Turni 2026'!AJ6)</f>
        <v>1</v>
      </c>
      <c r="E15" s="26">
        <f>IF('Turni 2026'!A6="","",'Turni 2026'!AH6)</f>
        <v>2</v>
      </c>
      <c r="F15" s="26">
        <f>IF('Turni 2026'!A6="","",'Turni 2026'!AI6)</f>
        <v>4</v>
      </c>
      <c r="G15" s="26">
        <f>IF('Turni 2026'!A6="","",'Turni 2026'!AK6)</f>
        <v>0</v>
      </c>
      <c r="H15" s="26">
        <f>IF('Turni 2026'!A6="","",'Turni 2026'!AL6)</f>
        <v>1</v>
      </c>
      <c r="I15" s="26">
        <f>IF('Turni 2026'!A6="","",'Turni 2026'!AM6)</f>
        <v>1</v>
      </c>
      <c r="J15" s="26">
        <f>IF('Turni 2026'!A6="","",'Turni 2026'!AN6)</f>
        <v>0</v>
      </c>
      <c r="K15" s="26">
        <f>IF('Turni 2026'!A6="","",'Turni 2026'!AO6)</f>
        <v>1</v>
      </c>
    </row>
    <row r="16" spans="1:34" x14ac:dyDescent="0.2">
      <c r="B16" s="28" t="str">
        <f>IF('Turni 2026'!A7="","",'Turni 2026'!A7)</f>
        <v>Marco Verdi</v>
      </c>
      <c r="C16" s="28" t="str">
        <f>IF('Turni 2026'!B7="","",'Turni 2026'!B7)</f>
        <v>Piani / Housekeeping</v>
      </c>
      <c r="D16" s="26">
        <f>IF('Turni 2026'!A7="","",'Turni 2026'!AJ7)</f>
        <v>3</v>
      </c>
      <c r="E16" s="26">
        <f>IF('Turni 2026'!A7="","",'Turni 2026'!AH7)</f>
        <v>3</v>
      </c>
      <c r="F16" s="26">
        <f>IF('Turni 2026'!A7="","",'Turni 2026'!AI7)</f>
        <v>4</v>
      </c>
      <c r="G16" s="26">
        <f>IF('Turni 2026'!A7="","",'Turni 2026'!AK7)</f>
        <v>0</v>
      </c>
      <c r="H16" s="26">
        <f>IF('Turni 2026'!A7="","",'Turni 2026'!AL7)</f>
        <v>0</v>
      </c>
      <c r="I16" s="26">
        <f>IF('Turni 2026'!A7="","",'Turni 2026'!AM7)</f>
        <v>0</v>
      </c>
      <c r="J16" s="26">
        <f>IF('Turni 2026'!A7="","",'Turni 2026'!AN7)</f>
        <v>0</v>
      </c>
      <c r="K16" s="26">
        <f>IF('Turni 2026'!A7="","",'Turni 2026'!AO7)</f>
        <v>0</v>
      </c>
    </row>
    <row r="17" spans="2:11" x14ac:dyDescent="0.2">
      <c r="B17" s="28" t="str">
        <f>IF('Turni 2026'!A8="","",'Turni 2026'!A8)</f>
        <v/>
      </c>
      <c r="C17" s="28" t="str">
        <f>IF('Turni 2026'!B8="","",'Turni 2026'!B8)</f>
        <v/>
      </c>
      <c r="D17" s="26" t="str">
        <f>IF('Turni 2026'!A8="","",'Turni 2026'!AJ8)</f>
        <v/>
      </c>
      <c r="E17" s="26" t="str">
        <f>IF('Turni 2026'!A8="","",'Turni 2026'!AH8)</f>
        <v/>
      </c>
      <c r="F17" s="26" t="str">
        <f>IF('Turni 2026'!A8="","",'Turni 2026'!AI8)</f>
        <v/>
      </c>
      <c r="G17" s="26" t="str">
        <f>IF('Turni 2026'!A8="","",'Turni 2026'!AK8)</f>
        <v/>
      </c>
      <c r="H17" s="26" t="str">
        <f>IF('Turni 2026'!A8="","",'Turni 2026'!AL8)</f>
        <v/>
      </c>
      <c r="I17" s="26" t="str">
        <f>IF('Turni 2026'!A8="","",'Turni 2026'!AM8)</f>
        <v/>
      </c>
      <c r="J17" s="26" t="str">
        <f>IF('Turni 2026'!A8="","",'Turni 2026'!AN8)</f>
        <v/>
      </c>
      <c r="K17" s="26" t="str">
        <f>IF('Turni 2026'!A8="","",'Turni 2026'!AO8)</f>
        <v/>
      </c>
    </row>
    <row r="18" spans="2:11" x14ac:dyDescent="0.2">
      <c r="B18" s="28" t="str">
        <f>IF('Turni 2026'!A9="","",'Turni 2026'!A9)</f>
        <v/>
      </c>
      <c r="C18" s="28" t="str">
        <f>IF('Turni 2026'!B9="","",'Turni 2026'!B9)</f>
        <v/>
      </c>
      <c r="D18" s="26" t="str">
        <f>IF('Turni 2026'!A9="","",'Turni 2026'!AJ9)</f>
        <v/>
      </c>
      <c r="E18" s="26" t="str">
        <f>IF('Turni 2026'!A9="","",'Turni 2026'!AH9)</f>
        <v/>
      </c>
      <c r="F18" s="26" t="str">
        <f>IF('Turni 2026'!A9="","",'Turni 2026'!AI9)</f>
        <v/>
      </c>
      <c r="G18" s="26" t="str">
        <f>IF('Turni 2026'!A9="","",'Turni 2026'!AK9)</f>
        <v/>
      </c>
      <c r="H18" s="26" t="str">
        <f>IF('Turni 2026'!A9="","",'Turni 2026'!AL9)</f>
        <v/>
      </c>
      <c r="I18" s="26" t="str">
        <f>IF('Turni 2026'!A9="","",'Turni 2026'!AM9)</f>
        <v/>
      </c>
      <c r="J18" s="26" t="str">
        <f>IF('Turni 2026'!A9="","",'Turni 2026'!AN9)</f>
        <v/>
      </c>
      <c r="K18" s="26" t="str">
        <f>IF('Turni 2026'!A9="","",'Turni 2026'!AO9)</f>
        <v/>
      </c>
    </row>
    <row r="19" spans="2:11" x14ac:dyDescent="0.2">
      <c r="B19" s="28" t="str">
        <f>IF('Turni 2026'!A10="","",'Turni 2026'!A10)</f>
        <v/>
      </c>
      <c r="C19" s="28" t="str">
        <f>IF('Turni 2026'!B10="","",'Turni 2026'!B10)</f>
        <v/>
      </c>
      <c r="D19" s="26" t="str">
        <f>IF('Turni 2026'!A10="","",'Turni 2026'!AJ10)</f>
        <v/>
      </c>
      <c r="E19" s="26" t="str">
        <f>IF('Turni 2026'!A10="","",'Turni 2026'!AH10)</f>
        <v/>
      </c>
      <c r="F19" s="26" t="str">
        <f>IF('Turni 2026'!A10="","",'Turni 2026'!AI10)</f>
        <v/>
      </c>
      <c r="G19" s="26" t="str">
        <f>IF('Turni 2026'!A10="","",'Turni 2026'!AK10)</f>
        <v/>
      </c>
      <c r="H19" s="26" t="str">
        <f>IF('Turni 2026'!A10="","",'Turni 2026'!AL10)</f>
        <v/>
      </c>
      <c r="I19" s="26" t="str">
        <f>IF('Turni 2026'!A10="","",'Turni 2026'!AM10)</f>
        <v/>
      </c>
      <c r="J19" s="26" t="str">
        <f>IF('Turni 2026'!A10="","",'Turni 2026'!AN10)</f>
        <v/>
      </c>
      <c r="K19" s="26" t="str">
        <f>IF('Turni 2026'!A10="","",'Turni 2026'!AO10)</f>
        <v/>
      </c>
    </row>
    <row r="20" spans="2:11" x14ac:dyDescent="0.2">
      <c r="B20" s="28" t="str">
        <f>IF('Turni 2026'!A11="","",'Turni 2026'!A11)</f>
        <v/>
      </c>
      <c r="C20" s="28" t="str">
        <f>IF('Turni 2026'!B11="","",'Turni 2026'!B11)</f>
        <v/>
      </c>
      <c r="D20" s="26" t="str">
        <f>IF('Turni 2026'!A11="","",'Turni 2026'!AJ11)</f>
        <v/>
      </c>
      <c r="E20" s="26" t="str">
        <f>IF('Turni 2026'!A11="","",'Turni 2026'!AH11)</f>
        <v/>
      </c>
      <c r="F20" s="26" t="str">
        <f>IF('Turni 2026'!A11="","",'Turni 2026'!AI11)</f>
        <v/>
      </c>
      <c r="G20" s="26" t="str">
        <f>IF('Turni 2026'!A11="","",'Turni 2026'!AK11)</f>
        <v/>
      </c>
      <c r="H20" s="26" t="str">
        <f>IF('Turni 2026'!A11="","",'Turni 2026'!AL11)</f>
        <v/>
      </c>
      <c r="I20" s="26" t="str">
        <f>IF('Turni 2026'!A11="","",'Turni 2026'!AM11)</f>
        <v/>
      </c>
      <c r="J20" s="26" t="str">
        <f>IF('Turni 2026'!A11="","",'Turni 2026'!AN11)</f>
        <v/>
      </c>
      <c r="K20" s="26" t="str">
        <f>IF('Turni 2026'!A11="","",'Turni 2026'!AO11)</f>
        <v/>
      </c>
    </row>
    <row r="21" spans="2:11" x14ac:dyDescent="0.2">
      <c r="B21" s="28" t="str">
        <f>IF('Turni 2026'!A12="","",'Turni 2026'!A12)</f>
        <v/>
      </c>
      <c r="C21" s="28" t="str">
        <f>IF('Turni 2026'!B12="","",'Turni 2026'!B12)</f>
        <v/>
      </c>
      <c r="D21" s="26" t="str">
        <f>IF('Turni 2026'!A12="","",'Turni 2026'!AJ12)</f>
        <v/>
      </c>
      <c r="E21" s="26" t="str">
        <f>IF('Turni 2026'!A12="","",'Turni 2026'!AH12)</f>
        <v/>
      </c>
      <c r="F21" s="26" t="str">
        <f>IF('Turni 2026'!A12="","",'Turni 2026'!AI12)</f>
        <v/>
      </c>
      <c r="G21" s="26" t="str">
        <f>IF('Turni 2026'!A12="","",'Turni 2026'!AK12)</f>
        <v/>
      </c>
      <c r="H21" s="26" t="str">
        <f>IF('Turni 2026'!A12="","",'Turni 2026'!AL12)</f>
        <v/>
      </c>
      <c r="I21" s="26" t="str">
        <f>IF('Turni 2026'!A12="","",'Turni 2026'!AM12)</f>
        <v/>
      </c>
      <c r="J21" s="26" t="str">
        <f>IF('Turni 2026'!A12="","",'Turni 2026'!AN12)</f>
        <v/>
      </c>
      <c r="K21" s="26" t="str">
        <f>IF('Turni 2026'!A12="","",'Turni 2026'!AO12)</f>
        <v/>
      </c>
    </row>
    <row r="22" spans="2:11" x14ac:dyDescent="0.2">
      <c r="B22" s="28" t="str">
        <f>IF('Turni 2026'!A13="","",'Turni 2026'!A13)</f>
        <v/>
      </c>
      <c r="C22" s="28" t="str">
        <f>IF('Turni 2026'!B13="","",'Turni 2026'!B13)</f>
        <v/>
      </c>
      <c r="D22" s="26" t="str">
        <f>IF('Turni 2026'!A13="","",'Turni 2026'!AJ13)</f>
        <v/>
      </c>
      <c r="E22" s="26" t="str">
        <f>IF('Turni 2026'!A13="","",'Turni 2026'!AH13)</f>
        <v/>
      </c>
      <c r="F22" s="26" t="str">
        <f>IF('Turni 2026'!A13="","",'Turni 2026'!AI13)</f>
        <v/>
      </c>
      <c r="G22" s="26" t="str">
        <f>IF('Turni 2026'!A13="","",'Turni 2026'!AK13)</f>
        <v/>
      </c>
      <c r="H22" s="26" t="str">
        <f>IF('Turni 2026'!A13="","",'Turni 2026'!AL13)</f>
        <v/>
      </c>
      <c r="I22" s="26" t="str">
        <f>IF('Turni 2026'!A13="","",'Turni 2026'!AM13)</f>
        <v/>
      </c>
      <c r="J22" s="26" t="str">
        <f>IF('Turni 2026'!A13="","",'Turni 2026'!AN13)</f>
        <v/>
      </c>
      <c r="K22" s="26" t="str">
        <f>IF('Turni 2026'!A13="","",'Turni 2026'!AO13)</f>
        <v/>
      </c>
    </row>
    <row r="23" spans="2:11" x14ac:dyDescent="0.2">
      <c r="B23" s="28" t="str">
        <f>IF('Turni 2026'!A14="","",'Turni 2026'!A14)</f>
        <v/>
      </c>
      <c r="C23" s="28" t="str">
        <f>IF('Turni 2026'!B14="","",'Turni 2026'!B14)</f>
        <v/>
      </c>
      <c r="D23" s="26" t="str">
        <f>IF('Turni 2026'!A14="","",'Turni 2026'!AJ14)</f>
        <v/>
      </c>
      <c r="E23" s="26" t="str">
        <f>IF('Turni 2026'!A14="","",'Turni 2026'!AH14)</f>
        <v/>
      </c>
      <c r="F23" s="26" t="str">
        <f>IF('Turni 2026'!A14="","",'Turni 2026'!AI14)</f>
        <v/>
      </c>
      <c r="G23" s="26" t="str">
        <f>IF('Turni 2026'!A14="","",'Turni 2026'!AK14)</f>
        <v/>
      </c>
      <c r="H23" s="26" t="str">
        <f>IF('Turni 2026'!A14="","",'Turni 2026'!AL14)</f>
        <v/>
      </c>
      <c r="I23" s="26" t="str">
        <f>IF('Turni 2026'!A14="","",'Turni 2026'!AM14)</f>
        <v/>
      </c>
      <c r="J23" s="26" t="str">
        <f>IF('Turni 2026'!A14="","",'Turni 2026'!AN14)</f>
        <v/>
      </c>
      <c r="K23" s="26" t="str">
        <f>IF('Turni 2026'!A14="","",'Turni 2026'!AO14)</f>
        <v/>
      </c>
    </row>
    <row r="24" spans="2:11" x14ac:dyDescent="0.2">
      <c r="B24" s="28" t="str">
        <f>IF('Turni 2026'!A15="","",'Turni 2026'!A15)</f>
        <v/>
      </c>
      <c r="C24" s="28" t="str">
        <f>IF('Turni 2026'!B15="","",'Turni 2026'!B15)</f>
        <v/>
      </c>
      <c r="D24" s="26" t="str">
        <f>IF('Turni 2026'!A15="","",'Turni 2026'!AJ15)</f>
        <v/>
      </c>
      <c r="E24" s="26" t="str">
        <f>IF('Turni 2026'!A15="","",'Turni 2026'!AH15)</f>
        <v/>
      </c>
      <c r="F24" s="26" t="str">
        <f>IF('Turni 2026'!A15="","",'Turni 2026'!AI15)</f>
        <v/>
      </c>
      <c r="G24" s="26" t="str">
        <f>IF('Turni 2026'!A15="","",'Turni 2026'!AK15)</f>
        <v/>
      </c>
      <c r="H24" s="26" t="str">
        <f>IF('Turni 2026'!A15="","",'Turni 2026'!AL15)</f>
        <v/>
      </c>
      <c r="I24" s="26" t="str">
        <f>IF('Turni 2026'!A15="","",'Turni 2026'!AM15)</f>
        <v/>
      </c>
      <c r="J24" s="26" t="str">
        <f>IF('Turni 2026'!A15="","",'Turni 2026'!AN15)</f>
        <v/>
      </c>
      <c r="K24" s="26" t="str">
        <f>IF('Turni 2026'!A15="","",'Turni 2026'!AO15)</f>
        <v/>
      </c>
    </row>
    <row r="25" spans="2:11" x14ac:dyDescent="0.2">
      <c r="B25" s="28" t="str">
        <f>IF('Turni 2026'!A16="","",'Turni 2026'!A16)</f>
        <v/>
      </c>
      <c r="C25" s="28" t="str">
        <f>IF('Turni 2026'!B16="","",'Turni 2026'!B16)</f>
        <v/>
      </c>
      <c r="D25" s="26" t="str">
        <f>IF('Turni 2026'!A16="","",'Turni 2026'!AJ16)</f>
        <v/>
      </c>
      <c r="E25" s="26" t="str">
        <f>IF('Turni 2026'!A16="","",'Turni 2026'!AH16)</f>
        <v/>
      </c>
      <c r="F25" s="26" t="str">
        <f>IF('Turni 2026'!A16="","",'Turni 2026'!AI16)</f>
        <v/>
      </c>
      <c r="G25" s="26" t="str">
        <f>IF('Turni 2026'!A16="","",'Turni 2026'!AK16)</f>
        <v/>
      </c>
      <c r="H25" s="26" t="str">
        <f>IF('Turni 2026'!A16="","",'Turni 2026'!AL16)</f>
        <v/>
      </c>
      <c r="I25" s="26" t="str">
        <f>IF('Turni 2026'!A16="","",'Turni 2026'!AM16)</f>
        <v/>
      </c>
      <c r="J25" s="26" t="str">
        <f>IF('Turni 2026'!A16="","",'Turni 2026'!AN16)</f>
        <v/>
      </c>
      <c r="K25" s="26" t="str">
        <f>IF('Turni 2026'!A16="","",'Turni 2026'!AO16)</f>
        <v/>
      </c>
    </row>
    <row r="26" spans="2:11" x14ac:dyDescent="0.2">
      <c r="B26" s="28" t="str">
        <f>IF('Turni 2026'!A17="","",'Turni 2026'!A17)</f>
        <v/>
      </c>
      <c r="C26" s="28" t="str">
        <f>IF('Turni 2026'!B17="","",'Turni 2026'!B17)</f>
        <v/>
      </c>
      <c r="D26" s="26" t="str">
        <f>IF('Turni 2026'!A17="","",'Turni 2026'!AJ17)</f>
        <v/>
      </c>
      <c r="E26" s="26" t="str">
        <f>IF('Turni 2026'!A17="","",'Turni 2026'!AH17)</f>
        <v/>
      </c>
      <c r="F26" s="26" t="str">
        <f>IF('Turni 2026'!A17="","",'Turni 2026'!AI17)</f>
        <v/>
      </c>
      <c r="G26" s="26" t="str">
        <f>IF('Turni 2026'!A17="","",'Turni 2026'!AK17)</f>
        <v/>
      </c>
      <c r="H26" s="26" t="str">
        <f>IF('Turni 2026'!A17="","",'Turni 2026'!AL17)</f>
        <v/>
      </c>
      <c r="I26" s="26" t="str">
        <f>IF('Turni 2026'!A17="","",'Turni 2026'!AM17)</f>
        <v/>
      </c>
      <c r="J26" s="26" t="str">
        <f>IF('Turni 2026'!A17="","",'Turni 2026'!AN17)</f>
        <v/>
      </c>
      <c r="K26" s="26" t="str">
        <f>IF('Turni 2026'!A17="","",'Turni 2026'!AO17)</f>
        <v/>
      </c>
    </row>
    <row r="27" spans="2:11" x14ac:dyDescent="0.2">
      <c r="B27" s="28" t="str">
        <f>IF('Turni 2026'!A18="","",'Turni 2026'!A18)</f>
        <v/>
      </c>
      <c r="C27" s="28" t="str">
        <f>IF('Turni 2026'!B18="","",'Turni 2026'!B18)</f>
        <v/>
      </c>
      <c r="D27" s="26" t="str">
        <f>IF('Turni 2026'!A18="","",'Turni 2026'!AJ18)</f>
        <v/>
      </c>
      <c r="E27" s="26" t="str">
        <f>IF('Turni 2026'!A18="","",'Turni 2026'!AH18)</f>
        <v/>
      </c>
      <c r="F27" s="26" t="str">
        <f>IF('Turni 2026'!A18="","",'Turni 2026'!AI18)</f>
        <v/>
      </c>
      <c r="G27" s="26" t="str">
        <f>IF('Turni 2026'!A18="","",'Turni 2026'!AK18)</f>
        <v/>
      </c>
      <c r="H27" s="26" t="str">
        <f>IF('Turni 2026'!A18="","",'Turni 2026'!AL18)</f>
        <v/>
      </c>
      <c r="I27" s="26" t="str">
        <f>IF('Turni 2026'!A18="","",'Turni 2026'!AM18)</f>
        <v/>
      </c>
      <c r="J27" s="26" t="str">
        <f>IF('Turni 2026'!A18="","",'Turni 2026'!AN18)</f>
        <v/>
      </c>
      <c r="K27" s="26" t="str">
        <f>IF('Turni 2026'!A18="","",'Turni 2026'!AO18)</f>
        <v/>
      </c>
    </row>
    <row r="28" spans="2:11" x14ac:dyDescent="0.2">
      <c r="B28" s="28" t="str">
        <f>IF('Turni 2026'!A19="","",'Turni 2026'!A19)</f>
        <v/>
      </c>
      <c r="C28" s="28" t="str">
        <f>IF('Turni 2026'!B19="","",'Turni 2026'!B19)</f>
        <v/>
      </c>
      <c r="D28" s="26" t="str">
        <f>IF('Turni 2026'!A19="","",'Turni 2026'!AJ19)</f>
        <v/>
      </c>
      <c r="E28" s="26" t="str">
        <f>IF('Turni 2026'!A19="","",'Turni 2026'!AH19)</f>
        <v/>
      </c>
      <c r="F28" s="26" t="str">
        <f>IF('Turni 2026'!A19="","",'Turni 2026'!AI19)</f>
        <v/>
      </c>
      <c r="G28" s="26" t="str">
        <f>IF('Turni 2026'!A19="","",'Turni 2026'!AK19)</f>
        <v/>
      </c>
      <c r="H28" s="26" t="str">
        <f>IF('Turni 2026'!A19="","",'Turni 2026'!AL19)</f>
        <v/>
      </c>
      <c r="I28" s="26" t="str">
        <f>IF('Turni 2026'!A19="","",'Turni 2026'!AM19)</f>
        <v/>
      </c>
      <c r="J28" s="26" t="str">
        <f>IF('Turni 2026'!A19="","",'Turni 2026'!AN19)</f>
        <v/>
      </c>
      <c r="K28" s="26" t="str">
        <f>IF('Turni 2026'!A19="","",'Turni 2026'!AO19)</f>
        <v/>
      </c>
    </row>
  </sheetData>
  <mergeCells count="6">
    <mergeCell ref="B1:AH2"/>
    <mergeCell ref="B4:AH4"/>
    <mergeCell ref="B10:C10"/>
    <mergeCell ref="B9:C9"/>
    <mergeCell ref="B8:C8"/>
    <mergeCell ref="B7:C7"/>
  </mergeCells>
  <conditionalFormatting sqref="D8:AH10">
    <cfRule type="cellIs" dxfId="1" priority="3" operator="equal">
      <formula>0</formula>
    </cfRule>
    <cfRule type="cellIs" dxfId="0" priority="4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300-000002000000}">
            <xm:f>MONTH('Turni 2026'!C$5)&lt;&gt;MeseNum</xm:f>
            <x14:dxf>
              <fill>
                <patternFill>
                  <bgColor rgb="FF585B54"/>
                </patternFill>
              </fill>
            </x14:dxf>
          </x14:cfRule>
          <xm:sqref>D7:AH10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Guida</vt:lpstr>
      <vt:lpstr>Impostazioni</vt:lpstr>
      <vt:lpstr>Turni 2026</vt:lpstr>
      <vt:lpstr>Riepilogo</vt:lpstr>
      <vt:lpstr>AnnoSel</vt:lpstr>
      <vt:lpstr>Festivita</vt:lpstr>
      <vt:lpstr>MeseNum</vt:lpstr>
      <vt:lpstr>MeseSel</vt:lpstr>
      <vt:lpstr>Reparti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Luca turco</cp:lastModifiedBy>
  <cp:revision>0</cp:revision>
  <dcterms:created xsi:type="dcterms:W3CDTF">2026-07-30T14:35:55Z</dcterms:created>
  <dcterms:modified xsi:type="dcterms:W3CDTF">2026-08-05T08:51:48Z</dcterms:modified>
  <dc:language>en-US</dc:language>
</cp:coreProperties>
</file>