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Cuestionario" sheetId="2" state="visible" r:id="rId4"/>
    <sheet name="Captura" sheetId="3" state="visible" r:id="rId5"/>
    <sheet name="Resultados" sheetId="4" state="visible" r:id="rId6"/>
    <sheet name="NOM-035 vs clima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6" authorId="0">
      <text>
        <r>
          <rPr>
            <sz val="10"/>
            <rFont val="Arial"/>
            <family val="2"/>
          </rPr>
          <t xml:space="preserve">Fila de ejemplo. Bórrala antes de capturar tus datos reales.</t>
        </r>
      </text>
    </comment>
  </commentList>
</comments>
</file>

<file path=xl/sharedStrings.xml><?xml version="1.0" encoding="utf-8"?>
<sst xmlns="http://schemas.openxmlformats.org/spreadsheetml/2006/main" count="213" uniqueCount="157">
  <si>
    <t xml:space="preserve">Encuesta de clima laboral — cómo usar esta plantilla</t>
  </si>
  <si>
    <t xml:space="preserve">Qué es</t>
  </si>
  <si>
    <t xml:space="preserve">Un instrumento de 24 reactivos para medir clima laboral en 8 dimensiones, con su hoja de captura y sus resultados calculados. Es una herramienta de gestión, no de cumplimiento legal.</t>
  </si>
  <si>
    <t xml:space="preserve">Lo primero, y es importante</t>
  </si>
  <si>
    <t xml:space="preserve">Esta encuesta NO cumple la NOM-035-STPS-2018 y no la sustituye. Son dos ejercicios distintos: la norma obliga a identificar factores de riesgo psicosocial y, con más de 50 trabajadores, a evaluar el entorno organizacional, al menos cada dos años. Ver la hoja «NOM-035 vs clima».</t>
  </si>
  <si>
    <t xml:space="preserve">De dónde salen las dimensiones</t>
  </si>
  <si>
    <t xml:space="preserve">Las 8 dimensiones siguen el modelo de Koys y DeCotiis (1991) tal como lo recoge la revisión de Hernández Sampieri, Méndez Valencia y Contreras Soto (2014) en Contaduría y Administración 59(1), 229-257. Los reactivos son de Sabionet, redactados para esas dimensiones.</t>
  </si>
  <si>
    <t xml:space="preserve">Lo que esta plantilla NO es</t>
  </si>
  <si>
    <t xml:space="preserve">Un instrumento con validación psicométrica publicada. No tiene alfa de Cronbach ni análisis factorial confirmatorio. Si necesitas un instrumento validado para sustituir las Guías de la NOM-035, el numeral 7.5 de la norma te exige esos requisitos y esta plantilla no los cumple.</t>
  </si>
  <si>
    <t xml:space="preserve">Por qué no hay reactivos invertidos</t>
  </si>
  <si>
    <t xml:space="preserve">Todos los reactivos van en la misma dirección. Podsakoff, MacKenzie y Podsakoff (2012) documentan que los reactivos invertidos confunden a parte de los respondientes y pueden cambiar el contenido de lo que se pregunta.</t>
  </si>
  <si>
    <t xml:space="preserve">Cómo se aplica</t>
  </si>
  <si>
    <t xml:space="preserve">1) Copia la hoja «Cuestionario» a tu formulario en línea o imprímela. 2) No pidas nombre, puesto exacto, edad ni género: en áreas pequeñas eso identifica a la persona. 3) Vacía las respuestas en la hoja «Captura», una fila por persona. 4) Lee la hoja «Resultados».</t>
  </si>
  <si>
    <t xml:space="preserve">La regla de los 5</t>
  </si>
  <si>
    <t xml:space="preserve">No reportes el resultado de un grupo con menos de 5 respuestas. Es el piso que usan Microsoft Viva Glint y Effectory en su propia documentación. Para comentarios abiertos, Viva Glint usa 10.</t>
  </si>
  <si>
    <t xml:space="preserve">La trampa aritmética</t>
  </si>
  <si>
    <t xml:space="preserve">Si ocultas un solo grupo por ser pequeño, su resultado se deduce restando del total. Hay que ocultar también el siguiente grupo más pequeño. Viva Glint lo llama supresión en cascada.</t>
  </si>
  <si>
    <t xml:space="preserve">Anónimo no es confidencial</t>
  </si>
  <si>
    <t xml:space="preserve">Ong y Weiss (2000) encontraron que, entre quienes habían hecho trampa, el 25 % lo reconoció bajo confidencialidad y el 74 % bajo anonimato. Si prometes confidencialidad, no digas anonimato.</t>
  </si>
  <si>
    <t xml:space="preserve">Y el reverso incómodo</t>
  </si>
  <si>
    <t xml:space="preserve">Lelkes, Krosnick, Marx, Judd y Park (2012) encontraron que el anonimato completo reduce la exactitud de los autorreportes, porque quita el sentido de responsabilidad sobre la respuesta. El anonimato sube la disposición a revelar y baja el esfuerzo al contestar.</t>
  </si>
  <si>
    <t xml:space="preserve">Qué celdas se editan</t>
  </si>
  <si>
    <t xml:space="preserve">Solo las que están en azul y con fondo amarillo. El resto son fórmulas: si las sobreescribes, los resultados dejan de calcularse.</t>
  </si>
  <si>
    <t xml:space="preserve">Capacidad</t>
  </si>
  <si>
    <t xml:space="preserve">La hoja de captura admite 200 respuestas. Para más, arrastra las fórmulas hacia abajo.</t>
  </si>
  <si>
    <t xml:space="preserve">Advertencia legal</t>
  </si>
  <si>
    <t xml:space="preserve">Esta plantilla es una herramienta de gestión. Tu área legal tiene la última palabra sobre tus obligaciones concretas.</t>
  </si>
  <si>
    <t xml:space="preserve">Cuestionario de clima laboral · 24 reactivos</t>
  </si>
  <si>
    <t xml:space="preserve">1 = Nunca · 2 = Casi nunca · 3 = A veces · 4 = Casi siempre · 5 = Siempre</t>
  </si>
  <si>
    <t xml:space="preserve">Esta encuesta es anónima. No escribas tu nombre. Los resultados se analizan por grupo, nunca de forma individual.</t>
  </si>
  <si>
    <t xml:space="preserve">#</t>
  </si>
  <si>
    <t xml:space="preserve">Dimensión</t>
  </si>
  <si>
    <t xml:space="preserve">Reactivo</t>
  </si>
  <si>
    <t xml:space="preserve">Respuesta (1-5)</t>
  </si>
  <si>
    <t xml:space="preserve">P01</t>
  </si>
  <si>
    <t xml:space="preserve">Autonomía</t>
  </si>
  <si>
    <t xml:space="preserve">Puedo decidir cómo organizar mi propio trabajo.</t>
  </si>
  <si>
    <t xml:space="preserve">P02</t>
  </si>
  <si>
    <t xml:space="preserve">Tengo libertad para resolver los problemas de mi puesto a mi manera.</t>
  </si>
  <si>
    <t xml:space="preserve">P03</t>
  </si>
  <si>
    <t xml:space="preserve">Mi jefe confía en mi criterio sin pedirme autorización para cada paso.</t>
  </si>
  <si>
    <t xml:space="preserve">P04</t>
  </si>
  <si>
    <t xml:space="preserve">Cohesión</t>
  </si>
  <si>
    <t xml:space="preserve">En mi área nos ayudamos cuando alguien se atrasa.</t>
  </si>
  <si>
    <t xml:space="preserve">P05</t>
  </si>
  <si>
    <t xml:space="preserve">Siento que formo parte del equipo con el que trabajo.</t>
  </si>
  <si>
    <t xml:space="preserve">P06</t>
  </si>
  <si>
    <t xml:space="preserve">Las personas de mi área se llevan bien entre ellas.</t>
  </si>
  <si>
    <t xml:space="preserve">P07</t>
  </si>
  <si>
    <t xml:space="preserve">Confianza</t>
  </si>
  <si>
    <t xml:space="preserve">Puedo decirle a mi jefe lo que pienso sin que haya consecuencias.</t>
  </si>
  <si>
    <t xml:space="preserve">P08</t>
  </si>
  <si>
    <t xml:space="preserve">Lo que la dirección comunica coincide con lo que después ocurre.</t>
  </si>
  <si>
    <t xml:space="preserve">P09</t>
  </si>
  <si>
    <t xml:space="preserve">Si cometo un error, puedo reportarlo sin miedo.</t>
  </si>
  <si>
    <t xml:space="preserve">P10</t>
  </si>
  <si>
    <t xml:space="preserve">Presión</t>
  </si>
  <si>
    <t xml:space="preserve">Mi carga de trabajo me permite terminar dentro de mi jornada.</t>
  </si>
  <si>
    <t xml:space="preserve">P11</t>
  </si>
  <si>
    <t xml:space="preserve">Los plazos que me ponen son realistas.</t>
  </si>
  <si>
    <t xml:space="preserve">P12</t>
  </si>
  <si>
    <t xml:space="preserve">Termino la semana sin sentir que trabajé a marchas forzadas.</t>
  </si>
  <si>
    <t xml:space="preserve">P13</t>
  </si>
  <si>
    <t xml:space="preserve">Apoyo</t>
  </si>
  <si>
    <t xml:space="preserve">Mi jefe me da lo que necesito para hacer bien mi trabajo.</t>
  </si>
  <si>
    <t xml:space="preserve">P14</t>
  </si>
  <si>
    <t xml:space="preserve">Cuando tengo un problema, mi jefe se involucra en resolverlo.</t>
  </si>
  <si>
    <t xml:space="preserve">P15</t>
  </si>
  <si>
    <t xml:space="preserve">Recibo retroalimentación útil sobre cómo estoy trabajando.</t>
  </si>
  <si>
    <t xml:space="preserve">P16</t>
  </si>
  <si>
    <t xml:space="preserve">Reconocimiento</t>
  </si>
  <si>
    <t xml:space="preserve">Cuando hago bien mi trabajo, alguien lo nota.</t>
  </si>
  <si>
    <t xml:space="preserve">P17</t>
  </si>
  <si>
    <t xml:space="preserve">El reconocimiento aquí se da por resultados, no por simpatía.</t>
  </si>
  <si>
    <t xml:space="preserve">P18</t>
  </si>
  <si>
    <t xml:space="preserve">Mi esfuerzo se refleja en las oportunidades que recibo.</t>
  </si>
  <si>
    <t xml:space="preserve">P19</t>
  </si>
  <si>
    <t xml:space="preserve">Equidad</t>
  </si>
  <si>
    <t xml:space="preserve">Las reglas se aplican igual para todos en mi área.</t>
  </si>
  <si>
    <t xml:space="preserve">P20</t>
  </si>
  <si>
    <t xml:space="preserve">Los ascensos se deciden con criterios que puedo entender.</t>
  </si>
  <si>
    <t xml:space="preserve">P21</t>
  </si>
  <si>
    <t xml:space="preserve">Mi sueldo es justo comparado con el de puestos equivalentes aquí.</t>
  </si>
  <si>
    <t xml:space="preserve">P22</t>
  </si>
  <si>
    <t xml:space="preserve">Innovación</t>
  </si>
  <si>
    <t xml:space="preserve">Puedo proponer cambios en la forma de hacer las cosas.</t>
  </si>
  <si>
    <t xml:space="preserve">P23</t>
  </si>
  <si>
    <t xml:space="preserve">Cuando propongo algo, recibo una respuesta.</t>
  </si>
  <si>
    <t xml:space="preserve">P24</t>
  </si>
  <si>
    <t xml:space="preserve">Aquí se intentan cosas nuevas aunque puedan salir mal.</t>
  </si>
  <si>
    <t xml:space="preserve">Preguntas abiertas</t>
  </si>
  <si>
    <t xml:space="preserve">¿Qué es lo único que cambiarías de tu trabajo en los próximos 90 días?</t>
  </si>
  <si>
    <t xml:space="preserve">¿Qué está funcionando bien y no deberíamos tocar?</t>
  </si>
  <si>
    <t xml:space="preserve">Captura de respuestas · una fila por persona</t>
  </si>
  <si>
    <t xml:space="preserve">Pega aquí las respuestas. No agregues columnas de nombre ni de puesto exacto. La fila 6 es un ejemplo: bórrala antes de usar la plantilla.</t>
  </si>
  <si>
    <t xml:space="preserve">ID</t>
  </si>
  <si>
    <t xml:space="preserve">Área</t>
  </si>
  <si>
    <t xml:space="preserve">Antigüedad</t>
  </si>
  <si>
    <t xml:space="preserve">Abierta 1</t>
  </si>
  <si>
    <t xml:space="preserve">Abierta 2</t>
  </si>
  <si>
    <t xml:space="preserve">Operaciones</t>
  </si>
  <si>
    <t xml:space="preserve">1 a 3 años</t>
  </si>
  <si>
    <t xml:space="preserve">Que los plazos se acuerden conmigo antes de comprometerlos.</t>
  </si>
  <si>
    <t xml:space="preserve">El apoyo del equipo cuando algo se atora.</t>
  </si>
  <si>
    <t xml:space="preserve">Resultados</t>
  </si>
  <si>
    <t xml:space="preserve">Respuestas recibidas</t>
  </si>
  <si>
    <t xml:space="preserve">Índice general (0-100)</t>
  </si>
  <si>
    <t xml:space="preserve">Promedio (1-5)</t>
  </si>
  <si>
    <t xml:space="preserve">Índice (0-100)</t>
  </si>
  <si>
    <t xml:space="preserve">Banda</t>
  </si>
  <si>
    <t xml:space="preserve">Respuestas</t>
  </si>
  <si>
    <t xml:space="preserve">Qué mirar si sale bajo</t>
  </si>
  <si>
    <t xml:space="preserve">Cuánto hay que pedir permiso para decisiones que caben en el puesto.</t>
  </si>
  <si>
    <t xml:space="preserve">Si el equipo se ayuda o cada quien cubre lo suyo y nada más.</t>
  </si>
  <si>
    <t xml:space="preserve">Si lo que se anuncia arriba coincide con lo que pasa después.</t>
  </si>
  <si>
    <t xml:space="preserve">Si los plazos se fijan sin consultar a quien los va a cumplir.</t>
  </si>
  <si>
    <t xml:space="preserve">Si los jefes resuelven o solo supervisan.</t>
  </si>
  <si>
    <t xml:space="preserve">Si el reconocimiento llega por resultados o por cercanía.</t>
  </si>
  <si>
    <t xml:space="preserve">Si las reglas de ascenso y sueldo están escritas en algún lado.</t>
  </si>
  <si>
    <t xml:space="preserve">Qué pasó la última vez que alguien propuso un cambio.</t>
  </si>
  <si>
    <t xml:space="preserve">Banda de lectura</t>
  </si>
  <si>
    <t xml:space="preserve">Convención de esta plantilla, no un estándar: menos de 40 Crítico · 40 a 59 Bajo · 60 a 74 Aceptable · 75 o más Fuerte.</t>
  </si>
  <si>
    <t xml:space="preserve">Por área</t>
  </si>
  <si>
    <t xml:space="preserve">¿Se puede reportar?</t>
  </si>
  <si>
    <t xml:space="preserve">Escribe aquí los nombres de las áreas, tal como los capturaste. Si un área queda por debajo de 5 respuestas, oculta también la siguiente más pequeña: de lo contrario su resultado se deduce restando del total.</t>
  </si>
  <si>
    <t xml:space="preserve">Lo que obliga la NOM-035 y lo que no</t>
  </si>
  <si>
    <t xml:space="preserve">NOM-035-STPS-2018</t>
  </si>
  <si>
    <t xml:space="preserve">Encuesta de clima laboral</t>
  </si>
  <si>
    <t xml:space="preserve">¿Es obligatoria?</t>
  </si>
  <si>
    <t xml:space="preserve">Sí. Es una Norma Oficial Mexicana.</t>
  </si>
  <si>
    <t xml:space="preserve">No. Es una práctica de gestión.</t>
  </si>
  <si>
    <t xml:space="preserve">¿Qué mide?</t>
  </si>
  <si>
    <t xml:space="preserve">Factores de riesgo psicosocial y, con más de 50 trabajadores, el entorno organizacional favorable (numeral 4.6).</t>
  </si>
  <si>
    <t xml:space="preserve">La percepción compartida sobre cómo se trabaja aquí.</t>
  </si>
  <si>
    <t xml:space="preserve">¿Aparece «clima laboral» en la norma?</t>
  </si>
  <si>
    <t xml:space="preserve">No. El término no se usa en el texto.</t>
  </si>
  <si>
    <t xml:space="preserve">Es justamente su objeto.</t>
  </si>
  <si>
    <t xml:space="preserve">Hasta 15 trabajadores</t>
  </si>
  <si>
    <t xml:space="preserve">Política, medidas de prevención, identificación de acontecimientos traumáticos severos y difusión. Sin cuestionario.</t>
  </si>
  <si>
    <t xml:space="preserve">Opcional.</t>
  </si>
  <si>
    <t xml:space="preserve">De 16 a 50 trabajadores</t>
  </si>
  <si>
    <t xml:space="preserve">Identificar y analizar factores de riesgo psicosocial (numeral 5.2).</t>
  </si>
  <si>
    <t xml:space="preserve">Más de 50 trabajadores</t>
  </si>
  <si>
    <t xml:space="preserve">Lo anterior más evaluar el entorno organizacional (numeral 5.3).</t>
  </si>
  <si>
    <t xml:space="preserve">¿Cada cuánto?</t>
  </si>
  <si>
    <t xml:space="preserve">Al menos cada dos años (numeral 7.9). No es anual.</t>
  </si>
  <si>
    <t xml:space="preserve">La que decida la empresa.</t>
  </si>
  <si>
    <t xml:space="preserve">¿Hay que usar las Guías?</t>
  </si>
  <si>
    <t xml:space="preserve">No. Cada Guía dice que no es de cumplimiento obligatorio. Pero un instrumento propio debe cumplir el numeral 7.5.</t>
  </si>
  <si>
    <t xml:space="preserve">No aplica.</t>
  </si>
  <si>
    <t xml:space="preserve">¿Qué exige el numeral 7.5?</t>
  </si>
  <si>
    <t xml:space="preserve">Validación en trabajadores nacionales, mínimo 10 individuos por reactivo, alfa de Cronbach mayor a 0.7 y validez de constructo por análisis factorial confirmatorio.</t>
  </si>
  <si>
    <t xml:space="preserve">Nada. Por eso una encuesta de clima casera no sustituye a la norma.</t>
  </si>
  <si>
    <t xml:space="preserve">Deben difundirse a los trabajadores (numeral 5.7) y conservarse (numeral 5.8).</t>
  </si>
  <si>
    <t xml:space="preserve">Se comparten si la empresa quiere. Si no se comparten, la siguiente encuesta tendrá menos respuestas.</t>
  </si>
  <si>
    <t xml:space="preserve">Fuente</t>
  </si>
  <si>
    <t xml:space="preserve">NOM-035-STPS-2018, publicada en el DOF el 23 de octubre de 2018. Texto oficial: dof.gob.mx y asinom.stps.gob.mx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</si>
</sst>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.0"/>
    <numFmt numFmtId="167" formatCode="0.00"/>
    <numFmt numFmtId="168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b val="true"/>
      <sz val="10"/>
      <color rgb="FF0B154D"/>
      <name val="Arial"/>
      <family val="0"/>
      <charset val="1"/>
    </font>
    <font>
      <sz val="10"/>
      <color rgb="FF1F2340"/>
      <name val="Arial"/>
      <family val="0"/>
      <charset val="1"/>
    </font>
    <font>
      <sz val="9"/>
      <color rgb="FF6B689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C50F4"/>
        <bgColor rgb="FF6B6890"/>
      </patternFill>
    </fill>
    <fill>
      <patternFill patternType="solid">
        <fgColor rgb="FFFFF8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2EC"/>
      </left>
      <right style="thin">
        <color rgb="FFD9D2EC"/>
      </right>
      <top style="thin">
        <color rgb="FFD9D2EC"/>
      </top>
      <bottom style="thin">
        <color rgb="FFD9D2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B154D"/>
      <rgbColor rgb="FF808000"/>
      <rgbColor rgb="FF800080"/>
      <rgbColor rgb="FF008080"/>
      <rgbColor rgb="FFC0C0C0"/>
      <rgbColor rgb="FF808080"/>
      <rgbColor rgb="FF9999FF"/>
      <rgbColor rgb="FF993366"/>
      <rgbColor rgb="FFFFF8D6"/>
      <rgbColor rgb="FFCCFFFF"/>
      <rgbColor rgb="FF660066"/>
      <rgbColor rgb="FFFF8080"/>
      <rgbColor rgb="FF0066CC"/>
      <rgbColor rgb="FFD9D2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6C50F4"/>
      <rgbColor rgb="FF33CCCC"/>
      <rgbColor rgb="FF99CC00"/>
      <rgbColor rgb="FFFFCC00"/>
      <rgbColor rgb="FFFF9900"/>
      <rgbColor rgb="FFFF6600"/>
      <rgbColor rgb="FF6B689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3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04"/>
  </cols>
  <sheetData>
    <row r="1" customFormat="false" ht="30" hidden="false" customHeight="true" outlineLevel="0" collapsed="false">
      <c r="A1" s="1" t="s">
        <v>0</v>
      </c>
      <c r="B1" s="1"/>
    </row>
    <row r="3" customFormat="false" ht="27.75" hidden="false" customHeight="true" outlineLevel="0" collapsed="false">
      <c r="A3" s="2" t="s">
        <v>1</v>
      </c>
      <c r="B3" s="3" t="s">
        <v>2</v>
      </c>
    </row>
    <row r="4" customFormat="false" ht="39" hidden="false" customHeight="true" outlineLevel="0" collapsed="false">
      <c r="A4" s="2" t="s">
        <v>3</v>
      </c>
      <c r="B4" s="3" t="s">
        <v>4</v>
      </c>
    </row>
    <row r="5" customFormat="false" ht="39" hidden="false" customHeight="true" outlineLevel="0" collapsed="false">
      <c r="A5" s="2" t="s">
        <v>5</v>
      </c>
      <c r="B5" s="3" t="s">
        <v>6</v>
      </c>
    </row>
    <row r="6" customFormat="false" ht="39" hidden="false" customHeight="true" outlineLevel="0" collapsed="false">
      <c r="A6" s="2" t="s">
        <v>7</v>
      </c>
      <c r="B6" s="3" t="s">
        <v>8</v>
      </c>
    </row>
    <row r="7" customFormat="false" ht="39" hidden="false" customHeight="true" outlineLevel="0" collapsed="false">
      <c r="A7" s="2" t="s">
        <v>9</v>
      </c>
      <c r="B7" s="3" t="s">
        <v>10</v>
      </c>
    </row>
    <row r="8" customFormat="false" ht="39" hidden="false" customHeight="true" outlineLevel="0" collapsed="false">
      <c r="A8" s="2" t="s">
        <v>11</v>
      </c>
      <c r="B8" s="3" t="s">
        <v>12</v>
      </c>
    </row>
    <row r="9" customFormat="false" ht="39" hidden="false" customHeight="true" outlineLevel="0" collapsed="false">
      <c r="A9" s="2" t="s">
        <v>13</v>
      </c>
      <c r="B9" s="3" t="s">
        <v>14</v>
      </c>
    </row>
    <row r="10" customFormat="false" ht="27.75" hidden="false" customHeight="true" outlineLevel="0" collapsed="false">
      <c r="A10" s="2" t="s">
        <v>15</v>
      </c>
      <c r="B10" s="3" t="s">
        <v>16</v>
      </c>
    </row>
    <row r="11" customFormat="false" ht="27.75" hidden="false" customHeight="true" outlineLevel="0" collapsed="false">
      <c r="A11" s="2" t="s">
        <v>17</v>
      </c>
      <c r="B11" s="3" t="s">
        <v>18</v>
      </c>
    </row>
    <row r="12" customFormat="false" ht="39" hidden="false" customHeight="true" outlineLevel="0" collapsed="false">
      <c r="A12" s="2" t="s">
        <v>19</v>
      </c>
      <c r="B12" s="3" t="s">
        <v>20</v>
      </c>
    </row>
    <row r="13" customFormat="false" ht="27.75" hidden="false" customHeight="true" outlineLevel="0" collapsed="false">
      <c r="A13" s="2" t="s">
        <v>21</v>
      </c>
      <c r="B13" s="3" t="s">
        <v>22</v>
      </c>
    </row>
    <row r="14" customFormat="false" ht="27.75" hidden="false" customHeight="true" outlineLevel="0" collapsed="false">
      <c r="A14" s="2" t="s">
        <v>23</v>
      </c>
      <c r="B14" s="3" t="s">
        <v>24</v>
      </c>
    </row>
    <row r="15" customFormat="false" ht="27.75" hidden="false" customHeight="true" outlineLevel="0" collapsed="false">
      <c r="A15" s="2" t="s">
        <v>25</v>
      </c>
      <c r="B15" s="3" t="s">
        <v>26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0"/>
    <col collapsed="false" customWidth="true" hidden="false" outlineLevel="0" max="3" min="3" style="0" width="86"/>
    <col collapsed="false" customWidth="true" hidden="false" outlineLevel="0" max="4" min="4" style="0" width="16"/>
  </cols>
  <sheetData>
    <row r="1" customFormat="false" ht="30" hidden="false" customHeight="true" outlineLevel="0" collapsed="false">
      <c r="A1" s="1" t="s">
        <v>27</v>
      </c>
      <c r="B1" s="1"/>
      <c r="C1" s="1"/>
      <c r="D1" s="1"/>
    </row>
    <row r="3" customFormat="false" ht="15" hidden="false" customHeight="false" outlineLevel="0" collapsed="false">
      <c r="A3" s="4" t="s">
        <v>28</v>
      </c>
    </row>
    <row r="4" customFormat="false" ht="15" hidden="false" customHeight="false" outlineLevel="0" collapsed="false">
      <c r="A4" s="5" t="s">
        <v>29</v>
      </c>
    </row>
    <row r="6" customFormat="false" ht="15" hidden="false" customHeight="false" outlineLevel="0" collapsed="false">
      <c r="A6" s="6" t="s">
        <v>30</v>
      </c>
      <c r="B6" s="6" t="s">
        <v>31</v>
      </c>
      <c r="C6" s="6" t="s">
        <v>32</v>
      </c>
      <c r="D6" s="6" t="s">
        <v>33</v>
      </c>
    </row>
    <row r="7" customFormat="false" ht="15" hidden="false" customHeight="false" outlineLevel="0" collapsed="false">
      <c r="A7" s="7" t="s">
        <v>34</v>
      </c>
      <c r="B7" s="8" t="s">
        <v>35</v>
      </c>
      <c r="C7" s="9" t="s">
        <v>36</v>
      </c>
      <c r="D7" s="10"/>
    </row>
    <row r="8" customFormat="false" ht="15" hidden="false" customHeight="false" outlineLevel="0" collapsed="false">
      <c r="A8" s="7" t="s">
        <v>37</v>
      </c>
      <c r="B8" s="7" t="s">
        <v>35</v>
      </c>
      <c r="C8" s="9" t="s">
        <v>38</v>
      </c>
      <c r="D8" s="10"/>
    </row>
    <row r="9" customFormat="false" ht="15" hidden="false" customHeight="false" outlineLevel="0" collapsed="false">
      <c r="A9" s="7" t="s">
        <v>39</v>
      </c>
      <c r="B9" s="7" t="s">
        <v>35</v>
      </c>
      <c r="C9" s="9" t="s">
        <v>40</v>
      </c>
      <c r="D9" s="10"/>
    </row>
    <row r="10" customFormat="false" ht="15" hidden="false" customHeight="false" outlineLevel="0" collapsed="false">
      <c r="A10" s="7" t="s">
        <v>41</v>
      </c>
      <c r="B10" s="8" t="s">
        <v>42</v>
      </c>
      <c r="C10" s="9" t="s">
        <v>43</v>
      </c>
      <c r="D10" s="10"/>
    </row>
    <row r="11" customFormat="false" ht="15" hidden="false" customHeight="false" outlineLevel="0" collapsed="false">
      <c r="A11" s="7" t="s">
        <v>44</v>
      </c>
      <c r="B11" s="7" t="s">
        <v>42</v>
      </c>
      <c r="C11" s="9" t="s">
        <v>45</v>
      </c>
      <c r="D11" s="10"/>
    </row>
    <row r="12" customFormat="false" ht="15" hidden="false" customHeight="false" outlineLevel="0" collapsed="false">
      <c r="A12" s="7" t="s">
        <v>46</v>
      </c>
      <c r="B12" s="7" t="s">
        <v>42</v>
      </c>
      <c r="C12" s="9" t="s">
        <v>47</v>
      </c>
      <c r="D12" s="10"/>
    </row>
    <row r="13" customFormat="false" ht="15" hidden="false" customHeight="false" outlineLevel="0" collapsed="false">
      <c r="A13" s="7" t="s">
        <v>48</v>
      </c>
      <c r="B13" s="8" t="s">
        <v>49</v>
      </c>
      <c r="C13" s="9" t="s">
        <v>50</v>
      </c>
      <c r="D13" s="10"/>
    </row>
    <row r="14" customFormat="false" ht="15" hidden="false" customHeight="false" outlineLevel="0" collapsed="false">
      <c r="A14" s="7" t="s">
        <v>51</v>
      </c>
      <c r="B14" s="7" t="s">
        <v>49</v>
      </c>
      <c r="C14" s="9" t="s">
        <v>52</v>
      </c>
      <c r="D14" s="10"/>
    </row>
    <row r="15" customFormat="false" ht="15" hidden="false" customHeight="false" outlineLevel="0" collapsed="false">
      <c r="A15" s="7" t="s">
        <v>53</v>
      </c>
      <c r="B15" s="7" t="s">
        <v>49</v>
      </c>
      <c r="C15" s="9" t="s">
        <v>54</v>
      </c>
      <c r="D15" s="10"/>
    </row>
    <row r="16" customFormat="false" ht="15" hidden="false" customHeight="false" outlineLevel="0" collapsed="false">
      <c r="A16" s="7" t="s">
        <v>55</v>
      </c>
      <c r="B16" s="8" t="s">
        <v>56</v>
      </c>
      <c r="C16" s="9" t="s">
        <v>57</v>
      </c>
      <c r="D16" s="10"/>
    </row>
    <row r="17" customFormat="false" ht="15" hidden="false" customHeight="false" outlineLevel="0" collapsed="false">
      <c r="A17" s="7" t="s">
        <v>58</v>
      </c>
      <c r="B17" s="7" t="s">
        <v>56</v>
      </c>
      <c r="C17" s="9" t="s">
        <v>59</v>
      </c>
      <c r="D17" s="10"/>
    </row>
    <row r="18" customFormat="false" ht="15" hidden="false" customHeight="false" outlineLevel="0" collapsed="false">
      <c r="A18" s="7" t="s">
        <v>60</v>
      </c>
      <c r="B18" s="7" t="s">
        <v>56</v>
      </c>
      <c r="C18" s="9" t="s">
        <v>61</v>
      </c>
      <c r="D18" s="10"/>
    </row>
    <row r="19" customFormat="false" ht="15" hidden="false" customHeight="false" outlineLevel="0" collapsed="false">
      <c r="A19" s="7" t="s">
        <v>62</v>
      </c>
      <c r="B19" s="8" t="s">
        <v>63</v>
      </c>
      <c r="C19" s="9" t="s">
        <v>64</v>
      </c>
      <c r="D19" s="10"/>
    </row>
    <row r="20" customFormat="false" ht="15" hidden="false" customHeight="false" outlineLevel="0" collapsed="false">
      <c r="A20" s="7" t="s">
        <v>65</v>
      </c>
      <c r="B20" s="7" t="s">
        <v>63</v>
      </c>
      <c r="C20" s="9" t="s">
        <v>66</v>
      </c>
      <c r="D20" s="10"/>
    </row>
    <row r="21" customFormat="false" ht="15" hidden="false" customHeight="false" outlineLevel="0" collapsed="false">
      <c r="A21" s="7" t="s">
        <v>67</v>
      </c>
      <c r="B21" s="7" t="s">
        <v>63</v>
      </c>
      <c r="C21" s="9" t="s">
        <v>68</v>
      </c>
      <c r="D21" s="10"/>
    </row>
    <row r="22" customFormat="false" ht="15" hidden="false" customHeight="false" outlineLevel="0" collapsed="false">
      <c r="A22" s="7" t="s">
        <v>69</v>
      </c>
      <c r="B22" s="8" t="s">
        <v>70</v>
      </c>
      <c r="C22" s="9" t="s">
        <v>71</v>
      </c>
      <c r="D22" s="10"/>
    </row>
    <row r="23" customFormat="false" ht="15" hidden="false" customHeight="false" outlineLevel="0" collapsed="false">
      <c r="A23" s="7" t="s">
        <v>72</v>
      </c>
      <c r="B23" s="7" t="s">
        <v>70</v>
      </c>
      <c r="C23" s="9" t="s">
        <v>73</v>
      </c>
      <c r="D23" s="10"/>
    </row>
    <row r="24" customFormat="false" ht="15" hidden="false" customHeight="false" outlineLevel="0" collapsed="false">
      <c r="A24" s="7" t="s">
        <v>74</v>
      </c>
      <c r="B24" s="7" t="s">
        <v>70</v>
      </c>
      <c r="C24" s="9" t="s">
        <v>75</v>
      </c>
      <c r="D24" s="10"/>
    </row>
    <row r="25" customFormat="false" ht="15" hidden="false" customHeight="false" outlineLevel="0" collapsed="false">
      <c r="A25" s="7" t="s">
        <v>76</v>
      </c>
      <c r="B25" s="8" t="s">
        <v>77</v>
      </c>
      <c r="C25" s="9" t="s">
        <v>78</v>
      </c>
      <c r="D25" s="10"/>
    </row>
    <row r="26" customFormat="false" ht="15" hidden="false" customHeight="false" outlineLevel="0" collapsed="false">
      <c r="A26" s="7" t="s">
        <v>79</v>
      </c>
      <c r="B26" s="7" t="s">
        <v>77</v>
      </c>
      <c r="C26" s="9" t="s">
        <v>80</v>
      </c>
      <c r="D26" s="10"/>
    </row>
    <row r="27" customFormat="false" ht="15" hidden="false" customHeight="false" outlineLevel="0" collapsed="false">
      <c r="A27" s="7" t="s">
        <v>81</v>
      </c>
      <c r="B27" s="7" t="s">
        <v>77</v>
      </c>
      <c r="C27" s="9" t="s">
        <v>82</v>
      </c>
      <c r="D27" s="10"/>
    </row>
    <row r="28" customFormat="false" ht="15" hidden="false" customHeight="false" outlineLevel="0" collapsed="false">
      <c r="A28" s="7" t="s">
        <v>83</v>
      </c>
      <c r="B28" s="8" t="s">
        <v>84</v>
      </c>
      <c r="C28" s="9" t="s">
        <v>85</v>
      </c>
      <c r="D28" s="10"/>
    </row>
    <row r="29" customFormat="false" ht="15" hidden="false" customHeight="false" outlineLevel="0" collapsed="false">
      <c r="A29" s="7" t="s">
        <v>86</v>
      </c>
      <c r="B29" s="7" t="s">
        <v>84</v>
      </c>
      <c r="C29" s="9" t="s">
        <v>87</v>
      </c>
      <c r="D29" s="10"/>
    </row>
    <row r="30" customFormat="false" ht="15" hidden="false" customHeight="false" outlineLevel="0" collapsed="false">
      <c r="A30" s="7" t="s">
        <v>88</v>
      </c>
      <c r="B30" s="7" t="s">
        <v>84</v>
      </c>
      <c r="C30" s="9" t="s">
        <v>89</v>
      </c>
      <c r="D30" s="10"/>
    </row>
    <row r="32" customFormat="false" ht="15" hidden="false" customHeight="false" outlineLevel="0" collapsed="false">
      <c r="A32" s="4" t="s">
        <v>90</v>
      </c>
    </row>
    <row r="33" customFormat="false" ht="15" hidden="false" customHeight="false" outlineLevel="0" collapsed="false">
      <c r="C33" s="9" t="s">
        <v>91</v>
      </c>
      <c r="D33" s="11"/>
    </row>
    <row r="34" customFormat="false" ht="15" hidden="false" customHeight="false" outlineLevel="0" collapsed="false">
      <c r="C34" s="9" t="s">
        <v>92</v>
      </c>
      <c r="D34" s="11"/>
    </row>
  </sheetData>
  <mergeCells count="1">
    <mergeCell ref="A1:D1"/>
  </mergeCells>
  <dataValidations count="1">
    <dataValidation allowBlank="true" errorStyle="stop" operator="between" showDropDown="false" showErrorMessage="false" showInputMessage="false" sqref="D7:D30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8"/>
    <col collapsed="false" customWidth="true" hidden="false" outlineLevel="0" max="27" min="4" style="0" width="6"/>
    <col collapsed="false" customWidth="true" hidden="false" outlineLevel="0" max="29" min="28" style="0" width="26"/>
  </cols>
  <sheetData>
    <row r="1" customFormat="false" ht="30" hidden="false" customHeight="true" outlineLevel="0" collapsed="false">
      <c r="A1" s="1" t="s">
        <v>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3" customFormat="false" ht="15" hidden="false" customHeight="false" outlineLevel="0" collapsed="false">
      <c r="A3" s="5" t="s">
        <v>94</v>
      </c>
    </row>
    <row r="4" customFormat="false" ht="15" hidden="false" customHeight="false" outlineLevel="0" collapsed="false">
      <c r="A4" s="5" t="s">
        <v>28</v>
      </c>
    </row>
    <row r="5" customFormat="false" ht="15" hidden="false" customHeight="false" outlineLevel="0" collapsed="false">
      <c r="A5" s="6" t="s">
        <v>95</v>
      </c>
      <c r="B5" s="6" t="s">
        <v>96</v>
      </c>
      <c r="C5" s="6" t="s">
        <v>97</v>
      </c>
      <c r="D5" s="6" t="s">
        <v>34</v>
      </c>
      <c r="E5" s="6" t="s">
        <v>37</v>
      </c>
      <c r="F5" s="6" t="s">
        <v>39</v>
      </c>
      <c r="G5" s="6" t="s">
        <v>41</v>
      </c>
      <c r="H5" s="6" t="s">
        <v>44</v>
      </c>
      <c r="I5" s="6" t="s">
        <v>46</v>
      </c>
      <c r="J5" s="6" t="s">
        <v>48</v>
      </c>
      <c r="K5" s="6" t="s">
        <v>51</v>
      </c>
      <c r="L5" s="6" t="s">
        <v>53</v>
      </c>
      <c r="M5" s="6" t="s">
        <v>55</v>
      </c>
      <c r="N5" s="6" t="s">
        <v>58</v>
      </c>
      <c r="O5" s="6" t="s">
        <v>60</v>
      </c>
      <c r="P5" s="6" t="s">
        <v>62</v>
      </c>
      <c r="Q5" s="6" t="s">
        <v>65</v>
      </c>
      <c r="R5" s="6" t="s">
        <v>67</v>
      </c>
      <c r="S5" s="6" t="s">
        <v>69</v>
      </c>
      <c r="T5" s="6" t="s">
        <v>72</v>
      </c>
      <c r="U5" s="6" t="s">
        <v>74</v>
      </c>
      <c r="V5" s="6" t="s">
        <v>76</v>
      </c>
      <c r="W5" s="6" t="s">
        <v>79</v>
      </c>
      <c r="X5" s="6" t="s">
        <v>81</v>
      </c>
      <c r="Y5" s="6" t="s">
        <v>83</v>
      </c>
      <c r="Z5" s="6" t="s">
        <v>86</v>
      </c>
      <c r="AA5" s="6" t="s">
        <v>88</v>
      </c>
      <c r="AB5" s="6" t="s">
        <v>98</v>
      </c>
      <c r="AC5" s="6" t="s">
        <v>99</v>
      </c>
    </row>
    <row r="6" customFormat="false" ht="15" hidden="false" customHeight="false" outlineLevel="0" collapsed="false">
      <c r="A6" s="12" t="n">
        <v>1</v>
      </c>
      <c r="B6" s="12" t="s">
        <v>100</v>
      </c>
      <c r="C6" s="12" t="s">
        <v>101</v>
      </c>
      <c r="D6" s="10" t="n">
        <v>4</v>
      </c>
      <c r="E6" s="10" t="n">
        <v>4</v>
      </c>
      <c r="F6" s="10" t="n">
        <v>3</v>
      </c>
      <c r="G6" s="10" t="n">
        <v>5</v>
      </c>
      <c r="H6" s="10" t="n">
        <v>5</v>
      </c>
      <c r="I6" s="10" t="n">
        <v>4</v>
      </c>
      <c r="J6" s="10" t="n">
        <v>3</v>
      </c>
      <c r="K6" s="10" t="n">
        <v>2</v>
      </c>
      <c r="L6" s="10" t="n">
        <v>4</v>
      </c>
      <c r="M6" s="10" t="n">
        <v>2</v>
      </c>
      <c r="N6" s="10" t="n">
        <v>3</v>
      </c>
      <c r="O6" s="10" t="n">
        <v>2</v>
      </c>
      <c r="P6" s="10" t="n">
        <v>4</v>
      </c>
      <c r="Q6" s="10" t="n">
        <v>4</v>
      </c>
      <c r="R6" s="10" t="n">
        <v>3</v>
      </c>
      <c r="S6" s="10" t="n">
        <v>3</v>
      </c>
      <c r="T6" s="10" t="n">
        <v>3</v>
      </c>
      <c r="U6" s="10" t="n">
        <v>2</v>
      </c>
      <c r="V6" s="10" t="n">
        <v>3</v>
      </c>
      <c r="W6" s="10" t="n">
        <v>2</v>
      </c>
      <c r="X6" s="10" t="n">
        <v>2</v>
      </c>
      <c r="Y6" s="10" t="n">
        <v>4</v>
      </c>
      <c r="Z6" s="10" t="n">
        <v>3</v>
      </c>
      <c r="AA6" s="10" t="n">
        <v>3</v>
      </c>
      <c r="AB6" s="12" t="s">
        <v>102</v>
      </c>
      <c r="AC6" s="12" t="s">
        <v>103</v>
      </c>
    </row>
  </sheetData>
  <mergeCells count="1">
    <mergeCell ref="A1:AC1"/>
  </mergeCells>
  <dataValidations count="1">
    <dataValidation allowBlank="true" errorStyle="stop" operator="between" showDropDown="false" showErrorMessage="false" showInputMessage="false" sqref="D7:AA205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4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54"/>
  </cols>
  <sheetData>
    <row r="1" customFormat="false" ht="30" hidden="false" customHeight="true" outlineLevel="0" collapsed="false">
      <c r="A1" s="1" t="s">
        <v>104</v>
      </c>
      <c r="B1" s="1"/>
      <c r="C1" s="1"/>
      <c r="D1" s="1"/>
      <c r="E1" s="1"/>
      <c r="F1" s="1"/>
    </row>
    <row r="3" customFormat="false" ht="15" hidden="false" customHeight="false" outlineLevel="0" collapsed="false">
      <c r="A3" s="4" t="s">
        <v>105</v>
      </c>
      <c r="B3" s="13" t="n">
        <f aca="false">COUNT(Captura!A6:A205)</f>
        <v>1</v>
      </c>
    </row>
    <row r="4" customFormat="false" ht="15" hidden="false" customHeight="false" outlineLevel="0" collapsed="false">
      <c r="A4" s="4" t="s">
        <v>106</v>
      </c>
      <c r="B4" s="14" t="n">
        <f aca="false">IFERROR((AVERAGE(Captura!D6:AA205)-1)/4*100,"")</f>
        <v>55.2083333333333</v>
      </c>
    </row>
    <row r="6" customFormat="false" ht="15" hidden="false" customHeight="false" outlineLevel="0" collapsed="false">
      <c r="A6" s="6" t="s">
        <v>31</v>
      </c>
      <c r="B6" s="6" t="s">
        <v>107</v>
      </c>
      <c r="C6" s="6" t="s">
        <v>108</v>
      </c>
      <c r="D6" s="6" t="s">
        <v>109</v>
      </c>
      <c r="E6" s="6" t="s">
        <v>110</v>
      </c>
      <c r="F6" s="6" t="s">
        <v>111</v>
      </c>
    </row>
    <row r="7" customFormat="false" ht="15" hidden="false" customHeight="false" outlineLevel="0" collapsed="false">
      <c r="A7" s="8" t="s">
        <v>35</v>
      </c>
      <c r="B7" s="15" t="n">
        <f aca="false">IFERROR(AVERAGE(Captura!D6:F205),"")</f>
        <v>3.66666666666667</v>
      </c>
      <c r="C7" s="16" t="n">
        <f aca="false">IFERROR((B7-1)/4*100,"")</f>
        <v>66.6666666666667</v>
      </c>
      <c r="D7" s="17" t="str">
        <f aca="false">IF(C7="","",IF(C7&lt;40,"Crítico",IF(C7&lt;60,"Bajo",IF(C7&lt;75,"Aceptable","Fuerte"))))</f>
        <v>Aceptable</v>
      </c>
      <c r="E7" s="18" t="n">
        <f aca="false">COUNT(Captura!D6:F205)/3</f>
        <v>1</v>
      </c>
      <c r="F7" s="19" t="s">
        <v>112</v>
      </c>
    </row>
    <row r="8" customFormat="false" ht="15" hidden="false" customHeight="false" outlineLevel="0" collapsed="false">
      <c r="A8" s="8" t="s">
        <v>42</v>
      </c>
      <c r="B8" s="15" t="n">
        <f aca="false">IFERROR(AVERAGE(Captura!G6:I205),"")</f>
        <v>4.66666666666667</v>
      </c>
      <c r="C8" s="16" t="n">
        <f aca="false">IFERROR((B8-1)/4*100,"")</f>
        <v>91.6666666666667</v>
      </c>
      <c r="D8" s="17" t="str">
        <f aca="false">IF(C8="","",IF(C8&lt;40,"Crítico",IF(C8&lt;60,"Bajo",IF(C8&lt;75,"Aceptable","Fuerte"))))</f>
        <v>Fuerte</v>
      </c>
      <c r="E8" s="18" t="n">
        <f aca="false">COUNT(Captura!G6:I205)/3</f>
        <v>1</v>
      </c>
      <c r="F8" s="19" t="s">
        <v>113</v>
      </c>
    </row>
    <row r="9" customFormat="false" ht="15" hidden="false" customHeight="false" outlineLevel="0" collapsed="false">
      <c r="A9" s="8" t="s">
        <v>49</v>
      </c>
      <c r="B9" s="15" t="n">
        <f aca="false">IFERROR(AVERAGE(Captura!J6:L205),"")</f>
        <v>3</v>
      </c>
      <c r="C9" s="16" t="n">
        <f aca="false">IFERROR((B9-1)/4*100,"")</f>
        <v>50</v>
      </c>
      <c r="D9" s="17" t="str">
        <f aca="false">IF(C9="","",IF(C9&lt;40,"Crítico",IF(C9&lt;60,"Bajo",IF(C9&lt;75,"Aceptable","Fuerte"))))</f>
        <v>Bajo</v>
      </c>
      <c r="E9" s="18" t="n">
        <f aca="false">COUNT(Captura!J6:L205)/3</f>
        <v>1</v>
      </c>
      <c r="F9" s="19" t="s">
        <v>114</v>
      </c>
    </row>
    <row r="10" customFormat="false" ht="15" hidden="false" customHeight="false" outlineLevel="0" collapsed="false">
      <c r="A10" s="8" t="s">
        <v>56</v>
      </c>
      <c r="B10" s="15" t="n">
        <f aca="false">IFERROR(AVERAGE(Captura!M6:O205),"")</f>
        <v>2.33333333333333</v>
      </c>
      <c r="C10" s="16" t="n">
        <f aca="false">IFERROR((B10-1)/4*100,"")</f>
        <v>33.3333333333333</v>
      </c>
      <c r="D10" s="17" t="str">
        <f aca="false">IF(C10="","",IF(C10&lt;40,"Crítico",IF(C10&lt;60,"Bajo",IF(C10&lt;75,"Aceptable","Fuerte"))))</f>
        <v>Crítico</v>
      </c>
      <c r="E10" s="18" t="n">
        <f aca="false">COUNT(Captura!M6:O205)/3</f>
        <v>1</v>
      </c>
      <c r="F10" s="19" t="s">
        <v>115</v>
      </c>
    </row>
    <row r="11" customFormat="false" ht="15" hidden="false" customHeight="false" outlineLevel="0" collapsed="false">
      <c r="A11" s="8" t="s">
        <v>63</v>
      </c>
      <c r="B11" s="15" t="n">
        <f aca="false">IFERROR(AVERAGE(Captura!P6:R205),"")</f>
        <v>3.66666666666667</v>
      </c>
      <c r="C11" s="16" t="n">
        <f aca="false">IFERROR((B11-1)/4*100,"")</f>
        <v>66.6666666666667</v>
      </c>
      <c r="D11" s="17" t="str">
        <f aca="false">IF(C11="","",IF(C11&lt;40,"Crítico",IF(C11&lt;60,"Bajo",IF(C11&lt;75,"Aceptable","Fuerte"))))</f>
        <v>Aceptable</v>
      </c>
      <c r="E11" s="18" t="n">
        <f aca="false">COUNT(Captura!P6:R205)/3</f>
        <v>1</v>
      </c>
      <c r="F11" s="19" t="s">
        <v>116</v>
      </c>
    </row>
    <row r="12" customFormat="false" ht="15" hidden="false" customHeight="false" outlineLevel="0" collapsed="false">
      <c r="A12" s="8" t="s">
        <v>70</v>
      </c>
      <c r="B12" s="15" t="n">
        <f aca="false">IFERROR(AVERAGE(Captura!S6:U205),"")</f>
        <v>2.66666666666667</v>
      </c>
      <c r="C12" s="16" t="n">
        <f aca="false">IFERROR((B12-1)/4*100,"")</f>
        <v>41.6666666666667</v>
      </c>
      <c r="D12" s="17" t="str">
        <f aca="false">IF(C12="","",IF(C12&lt;40,"Crítico",IF(C12&lt;60,"Bajo",IF(C12&lt;75,"Aceptable","Fuerte"))))</f>
        <v>Bajo</v>
      </c>
      <c r="E12" s="18" t="n">
        <f aca="false">COUNT(Captura!S6:U205)/3</f>
        <v>1</v>
      </c>
      <c r="F12" s="19" t="s">
        <v>117</v>
      </c>
    </row>
    <row r="13" customFormat="false" ht="15" hidden="false" customHeight="false" outlineLevel="0" collapsed="false">
      <c r="A13" s="8" t="s">
        <v>77</v>
      </c>
      <c r="B13" s="15" t="n">
        <f aca="false">IFERROR(AVERAGE(Captura!V6:X205),"")</f>
        <v>2.33333333333333</v>
      </c>
      <c r="C13" s="16" t="n">
        <f aca="false">IFERROR((B13-1)/4*100,"")</f>
        <v>33.3333333333333</v>
      </c>
      <c r="D13" s="17" t="str">
        <f aca="false">IF(C13="","",IF(C13&lt;40,"Crítico",IF(C13&lt;60,"Bajo",IF(C13&lt;75,"Aceptable","Fuerte"))))</f>
        <v>Crítico</v>
      </c>
      <c r="E13" s="18" t="n">
        <f aca="false">COUNT(Captura!V6:X205)/3</f>
        <v>1</v>
      </c>
      <c r="F13" s="19" t="s">
        <v>118</v>
      </c>
    </row>
    <row r="14" customFormat="false" ht="15" hidden="false" customHeight="false" outlineLevel="0" collapsed="false">
      <c r="A14" s="8" t="s">
        <v>84</v>
      </c>
      <c r="B14" s="15" t="n">
        <f aca="false">IFERROR(AVERAGE(Captura!Y6:AA205),"")</f>
        <v>3.33333333333333</v>
      </c>
      <c r="C14" s="16" t="n">
        <f aca="false">IFERROR((B14-1)/4*100,"")</f>
        <v>58.3333333333333</v>
      </c>
      <c r="D14" s="17" t="str">
        <f aca="false">IF(C14="","",IF(C14&lt;40,"Crítico",IF(C14&lt;60,"Bajo",IF(C14&lt;75,"Aceptable","Fuerte"))))</f>
        <v>Bajo</v>
      </c>
      <c r="E14" s="18" t="n">
        <f aca="false">COUNT(Captura!Y6:AA205)/3</f>
        <v>1</v>
      </c>
      <c r="F14" s="19" t="s">
        <v>119</v>
      </c>
    </row>
    <row r="16" customFormat="false" ht="15" hidden="false" customHeight="false" outlineLevel="0" collapsed="false">
      <c r="A16" s="4" t="s">
        <v>120</v>
      </c>
      <c r="B16" s="5" t="s">
        <v>121</v>
      </c>
    </row>
    <row r="18" customFormat="false" ht="15" hidden="false" customHeight="false" outlineLevel="0" collapsed="false">
      <c r="A18" s="4" t="s">
        <v>122</v>
      </c>
    </row>
    <row r="19" customFormat="false" ht="15" hidden="false" customHeight="false" outlineLevel="0" collapsed="false">
      <c r="A19" s="6" t="s">
        <v>96</v>
      </c>
      <c r="B19" s="6" t="s">
        <v>110</v>
      </c>
      <c r="C19" s="6" t="s">
        <v>108</v>
      </c>
      <c r="D19" s="6" t="s">
        <v>123</v>
      </c>
    </row>
    <row r="20" customFormat="false" ht="15" hidden="false" customHeight="false" outlineLevel="0" collapsed="false">
      <c r="A20" s="12"/>
      <c r="B20" s="17" t="str">
        <f aca="false">IF($A20="","",COUNTIF(Captura!$B$6:$B$205,$A20))</f>
        <v/>
      </c>
      <c r="C20" s="16" t="str">
        <f aca="false">IF(OR($A20="",$B20&lt;5),"",IFERROR((SUMPRODUCT((Captura!$B$6:$B$205=$A20)*Captura!$D$6:$AA$205)/SUMPRODUCT((Captura!$B$6:$B$205=$A20)*(Captura!$D$6:$AA$205&lt;&gt;""))-1)/4*100,""))</f>
        <v/>
      </c>
      <c r="D20" s="17" t="str">
        <f aca="false">IF($A20="","",IF($B20&lt;5,"No: menos de 5 respuestas","Sí"))</f>
        <v/>
      </c>
    </row>
    <row r="21" customFormat="false" ht="15" hidden="false" customHeight="false" outlineLevel="0" collapsed="false">
      <c r="A21" s="12"/>
      <c r="B21" s="17" t="str">
        <f aca="false">IF($A21="","",COUNTIF(Captura!$B$6:$B$205,$A21))</f>
        <v/>
      </c>
      <c r="C21" s="16" t="str">
        <f aca="false">IF(OR($A21="",$B21&lt;5),"",IFERROR((SUMPRODUCT((Captura!$B$6:$B$205=$A21)*Captura!$D$6:$AA$205)/SUMPRODUCT((Captura!$B$6:$B$205=$A21)*(Captura!$D$6:$AA$205&lt;&gt;""))-1)/4*100,""))</f>
        <v/>
      </c>
      <c r="D21" s="17" t="str">
        <f aca="false">IF($A21="","",IF($B21&lt;5,"No: menos de 5 respuestas","Sí"))</f>
        <v/>
      </c>
    </row>
    <row r="22" customFormat="false" ht="15" hidden="false" customHeight="false" outlineLevel="0" collapsed="false">
      <c r="A22" s="12"/>
      <c r="B22" s="17" t="str">
        <f aca="false">IF($A22="","",COUNTIF(Captura!$B$6:$B$205,$A22))</f>
        <v/>
      </c>
      <c r="C22" s="16" t="str">
        <f aca="false">IF(OR($A22="",$B22&lt;5),"",IFERROR((SUMPRODUCT((Captura!$B$6:$B$205=$A22)*Captura!$D$6:$AA$205)/SUMPRODUCT((Captura!$B$6:$B$205=$A22)*(Captura!$D$6:$AA$205&lt;&gt;""))-1)/4*100,""))</f>
        <v/>
      </c>
      <c r="D22" s="17" t="str">
        <f aca="false">IF($A22="","",IF($B22&lt;5,"No: menos de 5 respuestas","Sí"))</f>
        <v/>
      </c>
    </row>
    <row r="23" customFormat="false" ht="15" hidden="false" customHeight="false" outlineLevel="0" collapsed="false">
      <c r="A23" s="12"/>
      <c r="B23" s="17" t="str">
        <f aca="false">IF($A23="","",COUNTIF(Captura!$B$6:$B$205,$A23))</f>
        <v/>
      </c>
      <c r="C23" s="16" t="str">
        <f aca="false">IF(OR($A23="",$B23&lt;5),"",IFERROR((SUMPRODUCT((Captura!$B$6:$B$205=$A23)*Captura!$D$6:$AA$205)/SUMPRODUCT((Captura!$B$6:$B$205=$A23)*(Captura!$D$6:$AA$205&lt;&gt;""))-1)/4*100,""))</f>
        <v/>
      </c>
      <c r="D23" s="17" t="str">
        <f aca="false">IF($A23="","",IF($B23&lt;5,"No: menos de 5 respuestas","Sí"))</f>
        <v/>
      </c>
    </row>
    <row r="24" customFormat="false" ht="15" hidden="false" customHeight="false" outlineLevel="0" collapsed="false">
      <c r="A24" s="12"/>
      <c r="B24" s="17" t="str">
        <f aca="false">IF($A24="","",COUNTIF(Captura!$B$6:$B$205,$A24))</f>
        <v/>
      </c>
      <c r="C24" s="16" t="str">
        <f aca="false">IF(OR($A24="",$B24&lt;5),"",IFERROR((SUMPRODUCT((Captura!$B$6:$B$205=$A24)*Captura!$D$6:$AA$205)/SUMPRODUCT((Captura!$B$6:$B$205=$A24)*(Captura!$D$6:$AA$205&lt;&gt;""))-1)/4*100,""))</f>
        <v/>
      </c>
      <c r="D24" s="17" t="str">
        <f aca="false">IF($A24="","",IF($B24&lt;5,"No: menos de 5 respuestas","Sí"))</f>
        <v/>
      </c>
    </row>
    <row r="25" customFormat="false" ht="15" hidden="false" customHeight="false" outlineLevel="0" collapsed="false">
      <c r="A25" s="12"/>
      <c r="B25" s="17" t="str">
        <f aca="false">IF($A25="","",COUNTIF(Captura!$B$6:$B$205,$A25))</f>
        <v/>
      </c>
      <c r="C25" s="16" t="str">
        <f aca="false">IF(OR($A25="",$B25&lt;5),"",IFERROR((SUMPRODUCT((Captura!$B$6:$B$205=$A25)*Captura!$D$6:$AA$205)/SUMPRODUCT((Captura!$B$6:$B$205=$A25)*(Captura!$D$6:$AA$205&lt;&gt;""))-1)/4*100,""))</f>
        <v/>
      </c>
      <c r="D25" s="17" t="str">
        <f aca="false">IF($A25="","",IF($B25&lt;5,"No: menos de 5 respuestas","Sí"))</f>
        <v/>
      </c>
    </row>
    <row r="26" customFormat="false" ht="15" hidden="false" customHeight="false" outlineLevel="0" collapsed="false">
      <c r="A26" s="12"/>
      <c r="B26" s="17" t="str">
        <f aca="false">IF($A26="","",COUNTIF(Captura!$B$6:$B$205,$A26))</f>
        <v/>
      </c>
      <c r="C26" s="16" t="str">
        <f aca="false">IF(OR($A26="",$B26&lt;5),"",IFERROR((SUMPRODUCT((Captura!$B$6:$B$205=$A26)*Captura!$D$6:$AA$205)/SUMPRODUCT((Captura!$B$6:$B$205=$A26)*(Captura!$D$6:$AA$205&lt;&gt;""))-1)/4*100,""))</f>
        <v/>
      </c>
      <c r="D26" s="17" t="str">
        <f aca="false">IF($A26="","",IF($B26&lt;5,"No: menos de 5 respuestas","Sí"))</f>
        <v/>
      </c>
    </row>
    <row r="27" customFormat="false" ht="15" hidden="false" customHeight="false" outlineLevel="0" collapsed="false">
      <c r="A27" s="12"/>
      <c r="B27" s="17" t="str">
        <f aca="false">IF($A27="","",COUNTIF(Captura!$B$6:$B$205,$A27))</f>
        <v/>
      </c>
      <c r="C27" s="16" t="str">
        <f aca="false">IF(OR($A27="",$B27&lt;5),"",IFERROR((SUMPRODUCT((Captura!$B$6:$B$205=$A27)*Captura!$D$6:$AA$205)/SUMPRODUCT((Captura!$B$6:$B$205=$A27)*(Captura!$D$6:$AA$205&lt;&gt;""))-1)/4*100,""))</f>
        <v/>
      </c>
      <c r="D27" s="17" t="str">
        <f aca="false">IF($A27="","",IF($B27&lt;5,"No: menos de 5 respuestas","Sí"))</f>
        <v/>
      </c>
    </row>
    <row r="29" customFormat="false" ht="30" hidden="false" customHeight="true" outlineLevel="0" collapsed="false">
      <c r="A29" s="20" t="s">
        <v>124</v>
      </c>
      <c r="B29" s="20"/>
      <c r="C29" s="20"/>
      <c r="D29" s="20"/>
      <c r="E29" s="20"/>
      <c r="F29" s="20"/>
    </row>
  </sheetData>
  <mergeCells count="2">
    <mergeCell ref="A1:F1"/>
    <mergeCell ref="A29:F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56"/>
  </cols>
  <sheetData>
    <row r="1" customFormat="false" ht="30" hidden="false" customHeight="true" outlineLevel="0" collapsed="false">
      <c r="A1" s="1" t="s">
        <v>125</v>
      </c>
      <c r="B1" s="1"/>
      <c r="C1" s="1"/>
    </row>
    <row r="3" customFormat="false" ht="15" hidden="false" customHeight="false" outlineLevel="0" collapsed="false">
      <c r="A3" s="6"/>
      <c r="B3" s="6" t="s">
        <v>126</v>
      </c>
      <c r="C3" s="6" t="s">
        <v>127</v>
      </c>
    </row>
    <row r="4" customFormat="false" ht="30" hidden="false" customHeight="true" outlineLevel="0" collapsed="false">
      <c r="A4" s="21" t="s">
        <v>128</v>
      </c>
      <c r="B4" s="9" t="s">
        <v>129</v>
      </c>
      <c r="C4" s="9" t="s">
        <v>130</v>
      </c>
    </row>
    <row r="5" customFormat="false" ht="39" hidden="false" customHeight="true" outlineLevel="0" collapsed="false">
      <c r="A5" s="21" t="s">
        <v>131</v>
      </c>
      <c r="B5" s="9" t="s">
        <v>132</v>
      </c>
      <c r="C5" s="9" t="s">
        <v>133</v>
      </c>
    </row>
    <row r="6" customFormat="false" ht="30" hidden="false" customHeight="true" outlineLevel="0" collapsed="false">
      <c r="A6" s="21" t="s">
        <v>134</v>
      </c>
      <c r="B6" s="9" t="s">
        <v>135</v>
      </c>
      <c r="C6" s="9" t="s">
        <v>136</v>
      </c>
    </row>
    <row r="7" customFormat="false" ht="39" hidden="false" customHeight="true" outlineLevel="0" collapsed="false">
      <c r="A7" s="21" t="s">
        <v>137</v>
      </c>
      <c r="B7" s="9" t="s">
        <v>138</v>
      </c>
      <c r="C7" s="9" t="s">
        <v>139</v>
      </c>
    </row>
    <row r="8" customFormat="false" ht="30" hidden="false" customHeight="true" outlineLevel="0" collapsed="false">
      <c r="A8" s="21" t="s">
        <v>140</v>
      </c>
      <c r="B8" s="9" t="s">
        <v>141</v>
      </c>
      <c r="C8" s="9" t="s">
        <v>139</v>
      </c>
    </row>
    <row r="9" customFormat="false" ht="30" hidden="false" customHeight="true" outlineLevel="0" collapsed="false">
      <c r="A9" s="21" t="s">
        <v>142</v>
      </c>
      <c r="B9" s="9" t="s">
        <v>143</v>
      </c>
      <c r="C9" s="9" t="s">
        <v>139</v>
      </c>
    </row>
    <row r="10" customFormat="false" ht="30" hidden="false" customHeight="true" outlineLevel="0" collapsed="false">
      <c r="A10" s="21" t="s">
        <v>144</v>
      </c>
      <c r="B10" s="9" t="s">
        <v>145</v>
      </c>
      <c r="C10" s="9" t="s">
        <v>146</v>
      </c>
    </row>
    <row r="11" customFormat="false" ht="39" hidden="false" customHeight="true" outlineLevel="0" collapsed="false">
      <c r="A11" s="21" t="s">
        <v>147</v>
      </c>
      <c r="B11" s="9" t="s">
        <v>148</v>
      </c>
      <c r="C11" s="9" t="s">
        <v>149</v>
      </c>
    </row>
    <row r="12" customFormat="false" ht="51.75" hidden="false" customHeight="true" outlineLevel="0" collapsed="false">
      <c r="A12" s="21" t="s">
        <v>150</v>
      </c>
      <c r="B12" s="9" t="s">
        <v>151</v>
      </c>
      <c r="C12" s="9" t="s">
        <v>152</v>
      </c>
    </row>
    <row r="13" customFormat="false" ht="30" hidden="false" customHeight="true" outlineLevel="0" collapsed="false">
      <c r="A13" s="21" t="s">
        <v>104</v>
      </c>
      <c r="B13" s="9" t="s">
        <v>153</v>
      </c>
      <c r="C13" s="9" t="s">
        <v>154</v>
      </c>
    </row>
    <row r="15" customFormat="false" ht="15" hidden="false" customHeight="false" outlineLevel="0" collapsed="false">
      <c r="A15" s="4" t="s">
        <v>155</v>
      </c>
      <c r="B15" s="22" t="s">
        <v>156</v>
      </c>
      <c r="C15" s="22"/>
    </row>
  </sheetData>
  <mergeCells count="2">
    <mergeCell ref="A1:C1"/>
    <mergeCell ref="B15:C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2026-10-01T22:18:56Z</dcterms:created>
  <dc:creator>openpyxl</dc:creator>
  <dc:description/>
  <dc:language>en-US</dc:language>
  <cp:lastModifiedBy/>
  <dcterms:modified xsi:type="dcterms:W3CDTF">2026-10-01T22:18:56Z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