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Qué te aplica" sheetId="2" state="visible" r:id="rId4"/>
    <sheet name="Capacitación o adiestramiento" sheetId="3" state="visible" r:id="rId5"/>
    <sheet name="Comisión Mixta" sheetId="4" state="visible" r:id="rId6"/>
    <sheet name="Verificació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4" authorId="0">
      <text>
        <r>
          <rPr>
            <sz val="10"/>
            <rFont val="Arial"/>
            <family val="2"/>
          </rPr>
          <t xml:space="preserve">El artículo 153-E exige «igual número de representantes de los trabajadores y de los patrones». La ley NO fija cuántos miembros: solo la paridad.</t>
        </r>
      </text>
    </comment>
  </commentList>
</comments>
</file>

<file path=xl/sharedStrings.xml><?xml version="1.0" encoding="utf-8"?>
<sst xmlns="http://schemas.openxmlformats.org/spreadsheetml/2006/main" count="181" uniqueCount="165">
  <si>
    <t xml:space="preserve">Capacitación y adiestramiento — kit de cumplimiento</t>
  </si>
  <si>
    <t xml:space="preserve">Qué trae</t>
  </si>
  <si>
    <t xml:space="preserve">Cinco hojas: estas instrucciones, una calculadora de qué te aplica según tu número de trabajadores, una tabla para clasificar cada curso, el acta de la Comisión Mixta y una lista de verificación con el artículo y la sanción de cada punto.</t>
  </si>
  <si>
    <t xml:space="preserve">La ley no define ninguno de los dos términos</t>
  </si>
  <si>
    <t xml:space="preserve">Ni «capacitación» ni «adiestramiento» tienen definición en la Ley Federal del Trabajo. Lo que la ley define es su OBJETO: el artículo 153-B dice para qué sirve la capacitación y el 153-C para qué sirve el adiestramiento. Para comparar: el mismo capítulo sí define «productividad» en el 153-I con la fórmula «Se entiende por productividad, para efectos de esta Ley…». La ausencia es deliberada.</t>
  </si>
  <si>
    <t xml:space="preserve">Capacitación mira hacia adelante</t>
  </si>
  <si>
    <t xml:space="preserve">Artículo 153-B: «La capacitación tendrá por objeto preparar a los trabajadores de nueva contratación y a los demás interesados en ocupar las vacantes o puestos de nueva creación.» Y añade que puede incluir el apoyo del patrón para que el trabajador curse niveles básico, medio o superior.</t>
  </si>
  <si>
    <t xml:space="preserve">Adiestramiento mira al puesto que ya se ocupa</t>
  </si>
  <si>
    <t xml:space="preserve">Artículo 153-C: actualizar conocimientos y habilidades, informar de los riesgos del puesto y de las normas de seguridad aplicables, incrementar la productividad, y mejorar el nivel educativo y la competencia laboral.</t>
  </si>
  <si>
    <t xml:space="preserve">La obligación es bilateral</t>
  </si>
  <si>
    <t xml:space="preserve">El artículo 153-A obliga a los patrones «a proporcionar a todos los trabajadores, y éstos a recibir» la capacitación o el adiestramiento. El trabajador también está obligado: el 153-D le exige asistir, atender las indicaciones y presentar los exámenes.</t>
  </si>
  <si>
    <t xml:space="preserve">Y no tiene umbral de tamaño</t>
  </si>
  <si>
    <t xml:space="preserve">La obligación de capacitar aplica desde un trabajador. El umbral de más de 50 es SOLO para la Comisión Mixta. Mucho contenido confunde las dos cosas y hace creer a las empresas pequeñas que no deben nada.</t>
  </si>
  <si>
    <t xml:space="preserve">Dentro de la jornada, por regla</t>
  </si>
  <si>
    <t xml:space="preserve">Artículo 153-A, último párrafo: la capacitación «deberá impartirse al trabajador durante las horas de su jornada de trabajo», salvo que por la naturaleza de los servicios patrón y trabajador convengan otra cosa. Y al revés: si el trabajador quiere capacitarse en una actividad distinta a su ocupación, eso sí va fuera de la jornada.</t>
  </si>
  <si>
    <t xml:space="preserve">Los planes ya no se registran</t>
  </si>
  <si>
    <t xml:space="preserve">Desde la reforma de 2012, el artículo 153-F Bis solo obliga a «conservar a disposición» de la STPS los planes y programas. No hay trámite de registro. El DC-1 tampoco se presenta de oficio: el acuerdo de la STPS dice que se mantiene en los registros internos y se presenta «cuando ésta así lo requiera».</t>
  </si>
  <si>
    <t xml:space="preserve">La multa se multiplica por trabajador</t>
  </si>
  <si>
    <t xml:space="preserve">El artículo 994 fracción IV sanciona con 250 a 5 000 UMA al patrón que incumple la obligación de capacitar. Y el artículo 992 añade que «cuando en un solo acto u omisión se afecten a varios trabajadores, se impondrá sanción por cada uno de los trabajadores afectados». La hoja «Qué te aplica» calcula el rango con tu plantilla.</t>
  </si>
  <si>
    <t xml:space="preserve">Valor de la UMA usado</t>
  </si>
  <si>
    <t xml:space="preserve">117.31 pesos diarios, vigente desde el 1 de febrero de 2026 según el boletín del INEGI. Si lees esto en otro año, actualiza la celda amarilla de la hoja «Qué te aplica» y todo se recalcula.</t>
  </si>
  <si>
    <t xml:space="preserve">Qué celdas se editan</t>
  </si>
  <si>
    <t xml:space="preserve">Solo las azules con fondo amarillo. Las grises son fórmulas.</t>
  </si>
  <si>
    <t xml:space="preserve">Advertencia</t>
  </si>
  <si>
    <t xml:space="preserve">Esta plantilla es una herramienta de gestión, no asesoría legal. Tu área jurídica tiene la última palabra sobre tu caso.</t>
  </si>
  <si>
    <t xml:space="preserve">Qué te aplica según tu número de trabajadores</t>
  </si>
  <si>
    <t xml:space="preserve">Llena las dos celdas amarillas.</t>
  </si>
  <si>
    <t xml:space="preserve">Número de trabajadores</t>
  </si>
  <si>
    <t xml:space="preserve">Valor de la UMA diaria (pesos)</t>
  </si>
  <si>
    <t xml:space="preserve">117.31 desde el 1 de febrero de 2026 (INEGI)</t>
  </si>
  <si>
    <t xml:space="preserve">Obligación</t>
  </si>
  <si>
    <t xml:space="preserve">¿Te aplica?</t>
  </si>
  <si>
    <t xml:space="preserve">Por qué</t>
  </si>
  <si>
    <t xml:space="preserve">Artículo</t>
  </si>
  <si>
    <t xml:space="preserve">Proporcionar capacitación o adiestramiento</t>
  </si>
  <si>
    <t xml:space="preserve">Aplica desde un trabajador. No hay umbral.</t>
  </si>
  <si>
    <t xml:space="preserve">LFT 153-A y 132 fr. XV</t>
  </si>
  <si>
    <t xml:space="preserve">Tener plan y programas de capacitación</t>
  </si>
  <si>
    <t xml:space="preserve">Dentro de los 60 días hábiles siguientes al inicio de operaciones, por periodos no mayores de dos años.</t>
  </si>
  <si>
    <t xml:space="preserve">LFT 153-H</t>
  </si>
  <si>
    <t xml:space="preserve">Conservar los planes a disposición de la STPS</t>
  </si>
  <si>
    <t xml:space="preserve">Conservar, no registrar. No hay trámite de alta.</t>
  </si>
  <si>
    <t xml:space="preserve">LFT 153-F Bis</t>
  </si>
  <si>
    <t xml:space="preserve">Expedir constancias a quien aprueba (DC-3)</t>
  </si>
  <si>
    <t xml:space="preserve">La constancia es el documento con el que el trabajador acredita el curso.</t>
  </si>
  <si>
    <t xml:space="preserve">LFT 153-V y 153-T</t>
  </si>
  <si>
    <t xml:space="preserve">Constituir Comisión Mixta de Capacitación, Adiestramiento y Productividad</t>
  </si>
  <si>
    <t xml:space="preserve">LFT 153-E</t>
  </si>
  <si>
    <t xml:space="preserve">Quién autentifica las constancias</t>
  </si>
  <si>
    <t xml:space="preserve">Acuerdo STPS 2013, art. 24 fr. II</t>
  </si>
  <si>
    <t xml:space="preserve">Cómo se presenta la lista de constancias (DC-4)</t>
  </si>
  <si>
    <t xml:space="preserve">Acuerdo STPS 2013, art. 26</t>
  </si>
  <si>
    <t xml:space="preserve">Si no cumples: el rango de la multa con tu plantilla</t>
  </si>
  <si>
    <t xml:space="preserve">El artículo 994 fracción IV sanciona con 250 a 5 000 UMA. El 992 obliga a imponerla por cada trabajador afectado.</t>
  </si>
  <si>
    <t xml:space="preserve">Concepto</t>
  </si>
  <si>
    <t xml:space="preserve">UMA</t>
  </si>
  <si>
    <t xml:space="preserve">Cálculo</t>
  </si>
  <si>
    <t xml:space="preserve">Pesos</t>
  </si>
  <si>
    <t xml:space="preserve">Multa mínima por un trabajador</t>
  </si>
  <si>
    <t xml:space="preserve">Multa máxima por un trabajador</t>
  </si>
  <si>
    <t xml:space="preserve">Mínimo con TODA tu plantilla afectada</t>
  </si>
  <si>
    <t xml:space="preserve">Máximo con TODA tu plantilla afectada</t>
  </si>
  <si>
    <t xml:space="preserve">La reincidencia duplica la multa anterior (artículo 992). Este cálculo no la incluye.</t>
  </si>
  <si>
    <t xml:space="preserve">Clasifica cada curso: ¿capacitación o adiestramiento?</t>
  </si>
  <si>
    <t xml:space="preserve">Para quién es el curso y para qué sirve decide la clasificación. No el tema.</t>
  </si>
  <si>
    <t xml:space="preserve">Capacitación (153-B): preparar a quien entra o a quien va a ocupar una vacante o un puesto de nueva creación.</t>
  </si>
  <si>
    <t xml:space="preserve">Adiestramiento (153-C): actualizar a quien ya ocupa el puesto, informarle los riesgos, subir la productividad.</t>
  </si>
  <si>
    <t xml:space="preserve">Nombre del curso</t>
  </si>
  <si>
    <t xml:space="preserve">¿A quién va dirigido?</t>
  </si>
  <si>
    <t xml:space="preserve">¿Para qué sirve?</t>
  </si>
  <si>
    <t xml:space="preserve">Clasificación</t>
  </si>
  <si>
    <t xml:space="preserve">Comprobación</t>
  </si>
  <si>
    <t xml:space="preserve">Inducción para personal de nuevo ingreso</t>
  </si>
  <si>
    <t xml:space="preserve">Quien va a ocupar el puesto</t>
  </si>
  <si>
    <t xml:space="preserve">Prepararlo antes de empezar</t>
  </si>
  <si>
    <t xml:space="preserve">Operación de la máquina nueva de la línea 2</t>
  </si>
  <si>
    <t xml:space="preserve">Quien ya ocupa el puesto</t>
  </si>
  <si>
    <t xml:space="preserve">Aplicar una tecnología nueva</t>
  </si>
  <si>
    <t xml:space="preserve">Riesgos psicosociales y NOM-035</t>
  </si>
  <si>
    <t xml:space="preserve">Informar riesgos del puesto</t>
  </si>
  <si>
    <t xml:space="preserve">Preparación para la vacante de supervisor</t>
  </si>
  <si>
    <t xml:space="preserve">Ocupar una vacante</t>
  </si>
  <si>
    <t xml:space="preserve">Cursos de capacitación</t>
  </si>
  <si>
    <t xml:space="preserve">Cursos de adiestramiento</t>
  </si>
  <si>
    <t xml:space="preserve">Nota: la ley no obliga a tener de los dos, pero el plan del 153-H debe cubrir todos los puestos y niveles. Si todo tu plan es adiestramiento, nadie se está preparando para crecer.</t>
  </si>
  <si>
    <t xml:space="preserve">Acta de constitución de la Comisión Mixta</t>
  </si>
  <si>
    <t xml:space="preserve">Obligatoria solo en empresas con MÁS de 50 trabajadores (artículo 153-E).</t>
  </si>
  <si>
    <t xml:space="preserve">Este formato es un acta de trabajo, no el formato oficial DC-1. El DC-1 viene como anexo gráfico del acuerdo de la STPS; descárgalo del portal de la Secretaría. Lo que esta hoja cubre es la información que el acuerdo exige conservar en los registros internos (artículo 8).</t>
  </si>
  <si>
    <t xml:space="preserve">1. Datos del centro de trabajo</t>
  </si>
  <si>
    <t xml:space="preserve">Razón social</t>
  </si>
  <si>
    <t xml:space="preserve">RFC</t>
  </si>
  <si>
    <t xml:space="preserve">Domicilio del centro de trabajo</t>
  </si>
  <si>
    <t xml:space="preserve">Actividad o giro</t>
  </si>
  <si>
    <t xml:space="preserve">Número total de trabajadores</t>
  </si>
  <si>
    <t xml:space="preserve">Fecha de constitución de la comisión</t>
  </si>
  <si>
    <t xml:space="preserve">2. Integrantes — bipartita y paritaria</t>
  </si>
  <si>
    <t xml:space="preserve">Representantes del patrón</t>
  </si>
  <si>
    <t xml:space="preserve">Puesto</t>
  </si>
  <si>
    <t xml:space="preserve">Representantes de los trabajadores</t>
  </si>
  <si>
    <t xml:space="preserve">Total por parte patronal</t>
  </si>
  <si>
    <t xml:space="preserve">Total por parte de los trabajadores</t>
  </si>
  <si>
    <t xml:space="preserve">Control de paridad</t>
  </si>
  <si>
    <t xml:space="preserve">3. Las siete funciones de la comisión</t>
  </si>
  <si>
    <t xml:space="preserve">Función</t>
  </si>
  <si>
    <t xml:space="preserve">Fundamento</t>
  </si>
  <si>
    <t xml:space="preserve">I</t>
  </si>
  <si>
    <t xml:space="preserve">Vigilar, instrumentar, operar y mejorar los sistemas y los programas de capacitación y adiestramiento</t>
  </si>
  <si>
    <t xml:space="preserve">II</t>
  </si>
  <si>
    <t xml:space="preserve">Proponer los cambios necesarios en la maquinaria, los equipos, la organización del trabajo y las relaciones laborales</t>
  </si>
  <si>
    <t xml:space="preserve">III</t>
  </si>
  <si>
    <t xml:space="preserve">Proponer las medidas acordadas por el Comité Nacional y los Comités Estatales de Productividad</t>
  </si>
  <si>
    <t xml:space="preserve">IV</t>
  </si>
  <si>
    <t xml:space="preserve">Vigilar el cumplimiento de los acuerdos de productividad</t>
  </si>
  <si>
    <t xml:space="preserve">V</t>
  </si>
  <si>
    <t xml:space="preserve">Resolver las objeciones que presenten los trabajadores sobre la distribución de los beneficios de la productividad</t>
  </si>
  <si>
    <t xml:space="preserve">VI</t>
  </si>
  <si>
    <t xml:space="preserve">Autentificar las constancias de competencias o habilidades laborales</t>
  </si>
  <si>
    <t xml:space="preserve">Acuerdo STPS 2013, art. 7</t>
  </si>
  <si>
    <t xml:space="preserve">VII</t>
  </si>
  <si>
    <t xml:space="preserve">Emitir opinión sobre la permanencia de los trabajadores contratados bajo capacitación inicial y periodo a prueba</t>
  </si>
  <si>
    <t xml:space="preserve">Las cinco primeras están en la ley; las dos últimas solo en el acuerdo de la STPS. Son siete, no cinco.</t>
  </si>
  <si>
    <t xml:space="preserve">Lista de verificación con su fundamento y su sanción</t>
  </si>
  <si>
    <t xml:space="preserve">Marca Sí o No en la última columna.</t>
  </si>
  <si>
    <t xml:space="preserve">Punto de verificación</t>
  </si>
  <si>
    <t xml:space="preserve">Si la respuesta es No</t>
  </si>
  <si>
    <t xml:space="preserve">¿Cumple?</t>
  </si>
  <si>
    <t xml:space="preserve">Todos los trabajadores reciben capacitación o adiestramiento</t>
  </si>
  <si>
    <t xml:space="preserve">Multa de 250 a 5 000 UMA por trabajador</t>
  </si>
  <si>
    <t xml:space="preserve">Existe plan y programas de capacitación por escrito</t>
  </si>
  <si>
    <t xml:space="preserve">La STPS puede requerirlos en cualquier inspección</t>
  </si>
  <si>
    <t xml:space="preserve">El plan cubre todos los puestos y niveles de la empresa</t>
  </si>
  <si>
    <t xml:space="preserve">LFT 153-H fr. II</t>
  </si>
  <si>
    <t xml:space="preserve">El plan está incompleto y no acredita cumplimiento</t>
  </si>
  <si>
    <t xml:space="preserve">El plan se refiere a periodos no mayores de dos años</t>
  </si>
  <si>
    <t xml:space="preserve">LFT 153-H fr. I</t>
  </si>
  <si>
    <t xml:space="preserve">El plan está vencido</t>
  </si>
  <si>
    <t xml:space="preserve">Los planes se conservan a disposición de la STPS</t>
  </si>
  <si>
    <t xml:space="preserve">Sanción del 153-S, además de la multa</t>
  </si>
  <si>
    <t xml:space="preserve">Los planes se formularon de común acuerdo con los trabajadores o el sindicato</t>
  </si>
  <si>
    <t xml:space="preserve">LFT 153-A</t>
  </si>
  <si>
    <t xml:space="preserve">El plan impuesto unilateralmente no cumple la forma que pide la ley</t>
  </si>
  <si>
    <t xml:space="preserve">La capacitación se imparte dentro de la jornada de trabajo</t>
  </si>
  <si>
    <t xml:space="preserve">LFT 153-A último párrafo</t>
  </si>
  <si>
    <t xml:space="preserve">Solo vale fuera de la jornada por convenio y por la naturaleza de los servicios</t>
  </si>
  <si>
    <t xml:space="preserve">Si el proveedor es externo, está registrado ante la STPS</t>
  </si>
  <si>
    <t xml:space="preserve">LFT 153-A tercer párrafo</t>
  </si>
  <si>
    <t xml:space="preserve">El curso lo imparte alguien sin registro; el agente interno no lo necesita</t>
  </si>
  <si>
    <t xml:space="preserve">Se expide constancia a quien aprueba el curso (DC-3)</t>
  </si>
  <si>
    <t xml:space="preserve">LFT 153-V</t>
  </si>
  <si>
    <t xml:space="preserve">El trabajador no puede acreditar el curso</t>
  </si>
  <si>
    <t xml:space="preserve">La lista de constancias se presenta a la STPS (DC-4)</t>
  </si>
  <si>
    <t xml:space="preserve">No se integra el padrón de trabajadores capacitados</t>
  </si>
  <si>
    <t xml:space="preserve">Con más de 50 trabajadores: la Comisión Mixta está constituida</t>
  </si>
  <si>
    <t xml:space="preserve">Las autoridades laborales vigilan su integración, artículo 153-F</t>
  </si>
  <si>
    <t xml:space="preserve">Se documentó la constitución de la comisión (DC-1) y se conserva</t>
  </si>
  <si>
    <t xml:space="preserve">Acuerdo STPS 2013, art. 8</t>
  </si>
  <si>
    <t xml:space="preserve">No hay prueba de que la comisión exista</t>
  </si>
  <si>
    <t xml:space="preserve">Se guarda el registro de las actividades de la comisión de los últimos 12 meses</t>
  </si>
  <si>
    <t xml:space="preserve">Acuerdo STPS 2013, art. 8 fr. III</t>
  </si>
  <si>
    <t xml:space="preserve">La comisión existe en papel pero no funciona</t>
  </si>
  <si>
    <t xml:space="preserve">Las constancias están autentificadas por quien corresponde</t>
  </si>
  <si>
    <t xml:space="preserve">La constancia carece del requisito de forma</t>
  </si>
  <si>
    <t xml:space="preserve">Puntos cumplidos</t>
  </si>
  <si>
    <t xml:space="preserve">Puntos sin cumplir</t>
  </si>
  <si>
    <t xml:space="preserve">Sin responder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</si>
</sst>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\$#,##0.00"/>
    <numFmt numFmtId="167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color rgb="FF0B154D"/>
      <name val="Arial"/>
      <family val="0"/>
      <charset val="1"/>
    </font>
    <font>
      <sz val="10"/>
      <color rgb="FF1F2340"/>
      <name val="Arial"/>
      <family val="0"/>
      <charset val="1"/>
    </font>
    <font>
      <b val="true"/>
      <sz val="11"/>
      <color rgb="FF6C50F4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B689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2777B"/>
      <name val="Arial"/>
      <family val="0"/>
      <charset val="1"/>
    </font>
    <font>
      <b val="true"/>
      <sz val="11"/>
      <color rgb="FFB23A6B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C50F4"/>
        <bgColor rgb="FF6B6890"/>
      </patternFill>
    </fill>
    <fill>
      <patternFill patternType="solid">
        <fgColor rgb="FFFFF8D6"/>
        <bgColor rgb="FFF4F2FA"/>
      </patternFill>
    </fill>
    <fill>
      <patternFill patternType="solid">
        <fgColor rgb="FFF4F2FA"/>
        <bgColor rgb="FFEFE9FB"/>
      </patternFill>
    </fill>
    <fill>
      <patternFill patternType="solid">
        <fgColor rgb="FFEFE9FB"/>
        <bgColor rgb="FFF4F2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EC"/>
      </left>
      <right style="thin">
        <color rgb="FFD9D2EC"/>
      </right>
      <top style="thin">
        <color rgb="FFD9D2EC"/>
      </top>
      <bottom style="thin">
        <color rgb="FFD9D2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B154D"/>
      <rgbColor rgb="FF808000"/>
      <rgbColor rgb="FF800080"/>
      <rgbColor rgb="FF12777B"/>
      <rgbColor rgb="FFC0C0C0"/>
      <rgbColor rgb="FF808080"/>
      <rgbColor rgb="FF9999FF"/>
      <rgbColor rgb="FFB23A6B"/>
      <rgbColor rgb="FFFFF8D6"/>
      <rgbColor rgb="FFF4F2FA"/>
      <rgbColor rgb="FF660066"/>
      <rgbColor rgb="FFFF8080"/>
      <rgbColor rgb="FF0066CC"/>
      <rgbColor rgb="FFD9D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9FB"/>
      <rgbColor rgb="FFCCFFCC"/>
      <rgbColor rgb="FFFFFF99"/>
      <rgbColor rgb="FF99CCFF"/>
      <rgbColor rgb="FFFF99CC"/>
      <rgbColor rgb="FFCC99FF"/>
      <rgbColor rgb="FFFFCC99"/>
      <rgbColor rgb="FF6C50F4"/>
      <rgbColor rgb="FF33CCCC"/>
      <rgbColor rgb="FF99CC00"/>
      <rgbColor rgb="FFFFCC00"/>
      <rgbColor rgb="FFFF9900"/>
      <rgbColor rgb="FFFF6600"/>
      <rgbColor rgb="FF6B689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3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4"/>
  </cols>
  <sheetData>
    <row r="1" customFormat="false" ht="30" hidden="false" customHeight="true" outlineLevel="0" collapsed="false">
      <c r="A1" s="1" t="s">
        <v>0</v>
      </c>
      <c r="B1" s="1"/>
    </row>
    <row r="3" customFormat="false" ht="37.5" hidden="false" customHeight="true" outlineLevel="0" collapsed="false">
      <c r="A3" s="2" t="s">
        <v>1</v>
      </c>
      <c r="B3" s="3" t="s">
        <v>2</v>
      </c>
    </row>
    <row r="4" customFormat="false" ht="62.25" hidden="false" customHeight="true" outlineLevel="0" collapsed="false">
      <c r="A4" s="2" t="s">
        <v>3</v>
      </c>
      <c r="B4" s="3" t="s">
        <v>4</v>
      </c>
    </row>
    <row r="5" customFormat="false" ht="49.5" hidden="false" customHeight="true" outlineLevel="0" collapsed="false">
      <c r="A5" s="2" t="s">
        <v>5</v>
      </c>
      <c r="B5" s="3" t="s">
        <v>6</v>
      </c>
    </row>
    <row r="6" customFormat="false" ht="37.5" hidden="false" customHeight="true" outlineLevel="0" collapsed="false">
      <c r="A6" s="2" t="s">
        <v>7</v>
      </c>
      <c r="B6" s="3" t="s">
        <v>8</v>
      </c>
    </row>
    <row r="7" customFormat="false" ht="37.5" hidden="false" customHeight="true" outlineLevel="0" collapsed="false">
      <c r="A7" s="2" t="s">
        <v>9</v>
      </c>
      <c r="B7" s="3" t="s">
        <v>10</v>
      </c>
    </row>
    <row r="8" customFormat="false" ht="37.5" hidden="false" customHeight="true" outlineLevel="0" collapsed="false">
      <c r="A8" s="2" t="s">
        <v>11</v>
      </c>
      <c r="B8" s="3" t="s">
        <v>12</v>
      </c>
    </row>
    <row r="9" customFormat="false" ht="49.5" hidden="false" customHeight="true" outlineLevel="0" collapsed="false">
      <c r="A9" s="2" t="s">
        <v>13</v>
      </c>
      <c r="B9" s="3" t="s">
        <v>14</v>
      </c>
    </row>
    <row r="10" customFormat="false" ht="49.5" hidden="false" customHeight="true" outlineLevel="0" collapsed="false">
      <c r="A10" s="2" t="s">
        <v>15</v>
      </c>
      <c r="B10" s="3" t="s">
        <v>16</v>
      </c>
    </row>
    <row r="11" customFormat="false" ht="49.5" hidden="false" customHeight="true" outlineLevel="0" collapsed="false">
      <c r="A11" s="2" t="s">
        <v>17</v>
      </c>
      <c r="B11" s="3" t="s">
        <v>18</v>
      </c>
    </row>
    <row r="12" customFormat="false" ht="25.5" hidden="false" customHeight="true" outlineLevel="0" collapsed="false">
      <c r="A12" s="2" t="s">
        <v>19</v>
      </c>
      <c r="B12" s="3" t="s">
        <v>20</v>
      </c>
    </row>
    <row r="13" customFormat="false" ht="25.5" hidden="false" customHeight="true" outlineLevel="0" collapsed="false">
      <c r="A13" s="2" t="s">
        <v>21</v>
      </c>
      <c r="B13" s="3" t="s">
        <v>22</v>
      </c>
    </row>
    <row r="14" customFormat="false" ht="25.5" hidden="false" customHeight="true" outlineLevel="0" collapsed="false">
      <c r="A14" s="2" t="s">
        <v>23</v>
      </c>
      <c r="B14" s="3" t="s">
        <v>24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6"/>
    <col collapsed="false" customWidth="true" hidden="false" outlineLevel="0" max="3" min="3" style="0" width="52"/>
    <col collapsed="false" customWidth="true" hidden="false" outlineLevel="0" max="4" min="4" style="0" width="18"/>
  </cols>
  <sheetData>
    <row r="1" customFormat="false" ht="30" hidden="false" customHeight="true" outlineLevel="0" collapsed="false">
      <c r="A1" s="1" t="s">
        <v>25</v>
      </c>
      <c r="B1" s="1"/>
      <c r="C1" s="1"/>
      <c r="D1" s="1"/>
    </row>
    <row r="3" customFormat="false" ht="15" hidden="false" customHeight="false" outlineLevel="0" collapsed="false">
      <c r="A3" s="4" t="s">
        <v>26</v>
      </c>
    </row>
    <row r="4" customFormat="false" ht="15" hidden="false" customHeight="false" outlineLevel="0" collapsed="false">
      <c r="A4" s="5" t="s">
        <v>27</v>
      </c>
      <c r="B4" s="6" t="n">
        <v>30</v>
      </c>
    </row>
    <row r="5" customFormat="false" ht="15" hidden="false" customHeight="false" outlineLevel="0" collapsed="false">
      <c r="A5" s="5" t="s">
        <v>28</v>
      </c>
      <c r="B5" s="7" t="n">
        <v>117.31</v>
      </c>
      <c r="C5" s="8" t="s">
        <v>29</v>
      </c>
    </row>
    <row r="7" customFormat="false" ht="25.5" hidden="false" customHeight="true" outlineLevel="0" collapsed="false">
      <c r="A7" s="9" t="s">
        <v>30</v>
      </c>
      <c r="B7" s="9" t="s">
        <v>31</v>
      </c>
      <c r="C7" s="9" t="s">
        <v>32</v>
      </c>
      <c r="D7" s="9" t="s">
        <v>33</v>
      </c>
    </row>
    <row r="8" customFormat="false" ht="33.75" hidden="false" customHeight="true" outlineLevel="0" collapsed="false">
      <c r="A8" s="10" t="s">
        <v>34</v>
      </c>
      <c r="B8" s="11" t="str">
        <f aca="false">IF($B$4&gt;=1,"Sí","—")</f>
        <v>Sí</v>
      </c>
      <c r="C8" s="10" t="s">
        <v>35</v>
      </c>
      <c r="D8" s="12" t="s">
        <v>36</v>
      </c>
    </row>
    <row r="9" customFormat="false" ht="33.75" hidden="false" customHeight="true" outlineLevel="0" collapsed="false">
      <c r="A9" s="10" t="s">
        <v>37</v>
      </c>
      <c r="B9" s="11" t="str">
        <f aca="false">IF($B$4&gt;=1,"Sí","—")</f>
        <v>Sí</v>
      </c>
      <c r="C9" s="10" t="s">
        <v>38</v>
      </c>
      <c r="D9" s="12" t="s">
        <v>39</v>
      </c>
    </row>
    <row r="10" customFormat="false" ht="33.75" hidden="false" customHeight="true" outlineLevel="0" collapsed="false">
      <c r="A10" s="10" t="s">
        <v>40</v>
      </c>
      <c r="B10" s="11" t="str">
        <f aca="false">IF($B$4&gt;=1,"Sí","—")</f>
        <v>Sí</v>
      </c>
      <c r="C10" s="10" t="s">
        <v>41</v>
      </c>
      <c r="D10" s="12" t="s">
        <v>42</v>
      </c>
    </row>
    <row r="11" customFormat="false" ht="33.75" hidden="false" customHeight="true" outlineLevel="0" collapsed="false">
      <c r="A11" s="10" t="s">
        <v>43</v>
      </c>
      <c r="B11" s="11" t="str">
        <f aca="false">IF($B$4&gt;=1,"Sí","—")</f>
        <v>Sí</v>
      </c>
      <c r="C11" s="10" t="s">
        <v>44</v>
      </c>
      <c r="D11" s="12" t="s">
        <v>45</v>
      </c>
    </row>
    <row r="12" customFormat="false" ht="33.75" hidden="false" customHeight="true" outlineLevel="0" collapsed="false">
      <c r="A12" s="10" t="s">
        <v>46</v>
      </c>
      <c r="B12" s="11" t="str">
        <f aca="false">IF($B$4&gt;50,"Sí, obligatoria","No obligatoria")</f>
        <v>No obligatoria</v>
      </c>
      <c r="C12" s="13" t="str">
        <f aca="false">IF($B$4&gt;50,"La ley dice «más de 50 trabajadores». Con "&amp;$B$4&amp;" estás por encima.","La ley dice «más de 50». Con "&amp;$B$4&amp;" no te obliga. Puedes constituirla de todos modos.")</f>
        <v>La ley dice «más de 50». Con 30 no te obliga. Puedes constituirla de todos modos.</v>
      </c>
      <c r="D12" s="12" t="s">
        <v>47</v>
      </c>
    </row>
    <row r="13" customFormat="false" ht="33.75" hidden="false" customHeight="true" outlineLevel="0" collapsed="false">
      <c r="A13" s="10" t="s">
        <v>48</v>
      </c>
      <c r="B13" s="11" t="str">
        <f aca="false">IF($B$4&gt;50,"La Comisión Mixta","El patrón o su representante")</f>
        <v>El patrón o su representante</v>
      </c>
      <c r="C13" s="13" t="str">
        <f aca="false">IF($B$4&gt;50,"Con más de 50 trabajadores la autentifica la Comisión Mixta.","Hasta 50 trabajadores firma el patrón y se omite la firma del representante de los trabajadores.")</f>
        <v>Hasta 50 trabajadores firma el patrón y se omite la firma del representante de los trabajadores.</v>
      </c>
      <c r="D13" s="12" t="s">
        <v>49</v>
      </c>
    </row>
    <row r="14" customFormat="false" ht="33.75" hidden="false" customHeight="true" outlineLevel="0" collapsed="false">
      <c r="A14" s="10" t="s">
        <v>50</v>
      </c>
      <c r="B14" s="11" t="str">
        <f aca="false">IF($B$4&gt;50,"Solo electrónica","Impresa o electrónica")</f>
        <v>Impresa o electrónica</v>
      </c>
      <c r="C14" s="13" t="str">
        <f aca="false">IF($B$4&gt;50,"Más de 50 trabajadores obliga al envío electrónico.","Hasta 50 trabajadores puedes elegir el medio.")</f>
        <v>Hasta 50 trabajadores puedes elegir el medio.</v>
      </c>
      <c r="D14" s="12" t="s">
        <v>51</v>
      </c>
    </row>
    <row r="16" customFormat="false" ht="15" hidden="false" customHeight="false" outlineLevel="0" collapsed="false">
      <c r="A16" s="4" t="s">
        <v>52</v>
      </c>
    </row>
    <row r="17" customFormat="false" ht="27.75" hidden="false" customHeight="true" outlineLevel="0" collapsed="false">
      <c r="A17" s="14" t="s">
        <v>53</v>
      </c>
      <c r="B17" s="14"/>
      <c r="C17" s="14"/>
      <c r="D17" s="14"/>
    </row>
    <row r="18" customFormat="false" ht="15" hidden="false" customHeight="false" outlineLevel="0" collapsed="false">
      <c r="A18" s="9" t="s">
        <v>54</v>
      </c>
      <c r="B18" s="9" t="s">
        <v>55</v>
      </c>
      <c r="C18" s="9" t="s">
        <v>56</v>
      </c>
      <c r="D18" s="9" t="s">
        <v>57</v>
      </c>
    </row>
    <row r="19" customFormat="false" ht="15" hidden="false" customHeight="false" outlineLevel="0" collapsed="false">
      <c r="A19" s="15" t="s">
        <v>58</v>
      </c>
      <c r="B19" s="16" t="n">
        <v>250</v>
      </c>
      <c r="C19" s="17" t="str">
        <f aca="false">250&amp;" UMA x "&amp;TEXT($B$5,"$#,##0.00")</f>
        <v>250 UMA x $117.31</v>
      </c>
      <c r="D19" s="18" t="n">
        <f aca="false">250*$B$5</f>
        <v>29327.5</v>
      </c>
    </row>
    <row r="20" customFormat="false" ht="15" hidden="false" customHeight="false" outlineLevel="0" collapsed="false">
      <c r="A20" s="15" t="s">
        <v>59</v>
      </c>
      <c r="B20" s="16" t="n">
        <v>5000</v>
      </c>
      <c r="C20" s="17" t="str">
        <f aca="false">5000&amp;" UMA x "&amp;TEXT($B$5,"$#,##0.00")</f>
        <v>5000 UMA x $117.31</v>
      </c>
      <c r="D20" s="18" t="n">
        <f aca="false">5000*$B$5</f>
        <v>586550</v>
      </c>
    </row>
    <row r="21" customFormat="false" ht="15" hidden="false" customHeight="false" outlineLevel="0" collapsed="false">
      <c r="A21" s="19" t="s">
        <v>60</v>
      </c>
      <c r="B21" s="16" t="n">
        <f aca="false">250*$B$4</f>
        <v>7500</v>
      </c>
      <c r="C21" s="17" t="str">
        <f aca="false">$B$4&amp;" trabajadores x 250 UMA"</f>
        <v>30 trabajadores x 250 UMA</v>
      </c>
      <c r="D21" s="20" t="n">
        <f aca="false">D19*$B$4</f>
        <v>879825</v>
      </c>
    </row>
    <row r="22" customFormat="false" ht="15" hidden="false" customHeight="false" outlineLevel="0" collapsed="false">
      <c r="A22" s="19" t="s">
        <v>61</v>
      </c>
      <c r="B22" s="16" t="n">
        <f aca="false">5000*$B$4</f>
        <v>150000</v>
      </c>
      <c r="C22" s="17" t="str">
        <f aca="false">$B$4&amp;" trabajadores x 5000 UMA"</f>
        <v>30 trabajadores x 5000 UMA</v>
      </c>
      <c r="D22" s="20" t="n">
        <f aca="false">D20*$B$4</f>
        <v>17596500</v>
      </c>
    </row>
    <row r="24" customFormat="false" ht="15" hidden="false" customHeight="false" outlineLevel="0" collapsed="false">
      <c r="A24" s="21" t="s">
        <v>62</v>
      </c>
      <c r="B24" s="21"/>
      <c r="C24" s="21"/>
      <c r="D24" s="21"/>
    </row>
  </sheetData>
  <mergeCells count="3">
    <mergeCell ref="A1:D1"/>
    <mergeCell ref="A17:D17"/>
    <mergeCell ref="A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4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30"/>
  </cols>
  <sheetData>
    <row r="1" customFormat="false" ht="30" hidden="false" customHeight="true" outlineLevel="0" collapsed="false">
      <c r="A1" s="1" t="s">
        <v>63</v>
      </c>
      <c r="B1" s="1"/>
      <c r="C1" s="1"/>
      <c r="D1" s="1"/>
      <c r="E1" s="1"/>
    </row>
    <row r="3" customFormat="false" ht="15" hidden="false" customHeight="false" outlineLevel="0" collapsed="false">
      <c r="A3" s="4" t="s">
        <v>64</v>
      </c>
    </row>
    <row r="4" customFormat="false" ht="15" hidden="false" customHeight="false" outlineLevel="0" collapsed="false">
      <c r="A4" s="22" t="s">
        <v>65</v>
      </c>
    </row>
    <row r="5" customFormat="false" ht="15" hidden="false" customHeight="false" outlineLevel="0" collapsed="false">
      <c r="A5" s="22" t="s">
        <v>66</v>
      </c>
    </row>
    <row r="7" customFormat="false" ht="27.75" hidden="false" customHeight="true" outlineLevel="0" collapsed="false">
      <c r="A7" s="9" t="s">
        <v>67</v>
      </c>
      <c r="B7" s="9" t="s">
        <v>68</v>
      </c>
      <c r="C7" s="9" t="s">
        <v>69</v>
      </c>
      <c r="D7" s="9" t="s">
        <v>70</v>
      </c>
      <c r="E7" s="9" t="s">
        <v>71</v>
      </c>
    </row>
    <row r="8" customFormat="false" ht="30" hidden="false" customHeight="true" outlineLevel="0" collapsed="false">
      <c r="A8" s="23" t="s">
        <v>72</v>
      </c>
      <c r="B8" s="23" t="s">
        <v>73</v>
      </c>
      <c r="C8" s="23" t="s">
        <v>74</v>
      </c>
      <c r="D8" s="11" t="str">
        <f aca="false">IF($B8="","",IF($B8="Quien va a ocupar el puesto","Capacitación","Adiestramiento"))</f>
        <v>Capacitación</v>
      </c>
      <c r="E8" s="24" t="str">
        <f aca="false">IF($B8="","",IF($B8="Quien va a ocupar el puesto","Artículo 153-B","Artículo 153-C"))</f>
        <v>Artículo 153-B</v>
      </c>
    </row>
    <row r="9" customFormat="false" ht="30" hidden="false" customHeight="true" outlineLevel="0" collapsed="false">
      <c r="A9" s="23" t="s">
        <v>75</v>
      </c>
      <c r="B9" s="23" t="s">
        <v>76</v>
      </c>
      <c r="C9" s="23" t="s">
        <v>77</v>
      </c>
      <c r="D9" s="11" t="str">
        <f aca="false">IF($B9="","",IF($B9="Quien va a ocupar el puesto","Capacitación","Adiestramiento"))</f>
        <v>Adiestramiento</v>
      </c>
      <c r="E9" s="24" t="str">
        <f aca="false">IF($B9="","",IF($B9="Quien va a ocupar el puesto","Artículo 153-B","Artículo 153-C"))</f>
        <v>Artículo 153-C</v>
      </c>
    </row>
    <row r="10" customFormat="false" ht="30" hidden="false" customHeight="true" outlineLevel="0" collapsed="false">
      <c r="A10" s="23" t="s">
        <v>78</v>
      </c>
      <c r="B10" s="23" t="s">
        <v>76</v>
      </c>
      <c r="C10" s="23" t="s">
        <v>79</v>
      </c>
      <c r="D10" s="11" t="str">
        <f aca="false">IF($B10="","",IF($B10="Quien va a ocupar el puesto","Capacitación","Adiestramiento"))</f>
        <v>Adiestramiento</v>
      </c>
      <c r="E10" s="24" t="str">
        <f aca="false">IF($B10="","",IF($B10="Quien va a ocupar el puesto","Artículo 153-B","Artículo 153-C"))</f>
        <v>Artículo 153-C</v>
      </c>
    </row>
    <row r="11" customFormat="false" ht="30" hidden="false" customHeight="true" outlineLevel="0" collapsed="false">
      <c r="A11" s="23" t="s">
        <v>80</v>
      </c>
      <c r="B11" s="23" t="s">
        <v>73</v>
      </c>
      <c r="C11" s="23" t="s">
        <v>81</v>
      </c>
      <c r="D11" s="11" t="str">
        <f aca="false">IF($B11="","",IF($B11="Quien va a ocupar el puesto","Capacitación","Adiestramiento"))</f>
        <v>Capacitación</v>
      </c>
      <c r="E11" s="24" t="str">
        <f aca="false">IF($B11="","",IF($B11="Quien va a ocupar el puesto","Artículo 153-B","Artículo 153-C"))</f>
        <v>Artículo 153-B</v>
      </c>
    </row>
    <row r="12" customFormat="false" ht="30" hidden="false" customHeight="true" outlineLevel="0" collapsed="false">
      <c r="A12" s="23"/>
      <c r="B12" s="23"/>
      <c r="C12" s="23"/>
      <c r="D12" s="11" t="str">
        <f aca="false">IF($B12="","",IF($B12="Quien va a ocupar el puesto","Capacitación","Adiestramiento"))</f>
        <v/>
      </c>
      <c r="E12" s="24" t="str">
        <f aca="false">IF($B12="","",IF($B12="Quien va a ocupar el puesto","Artículo 153-B","Artículo 153-C"))</f>
        <v/>
      </c>
    </row>
    <row r="13" customFormat="false" ht="30" hidden="false" customHeight="true" outlineLevel="0" collapsed="false">
      <c r="A13" s="23"/>
      <c r="B13" s="23"/>
      <c r="C13" s="23"/>
      <c r="D13" s="11" t="str">
        <f aca="false">IF($B13="","",IF($B13="Quien va a ocupar el puesto","Capacitación","Adiestramiento"))</f>
        <v/>
      </c>
      <c r="E13" s="24" t="str">
        <f aca="false">IF($B13="","",IF($B13="Quien va a ocupar el puesto","Artículo 153-B","Artículo 153-C"))</f>
        <v/>
      </c>
    </row>
    <row r="14" customFormat="false" ht="30" hidden="false" customHeight="true" outlineLevel="0" collapsed="false">
      <c r="A14" s="23"/>
      <c r="B14" s="23"/>
      <c r="C14" s="23"/>
      <c r="D14" s="11" t="str">
        <f aca="false">IF($B14="","",IF($B14="Quien va a ocupar el puesto","Capacitación","Adiestramiento"))</f>
        <v/>
      </c>
      <c r="E14" s="24" t="str">
        <f aca="false">IF($B14="","",IF($B14="Quien va a ocupar el puesto","Artículo 153-B","Artículo 153-C"))</f>
        <v/>
      </c>
    </row>
    <row r="15" customFormat="false" ht="30" hidden="false" customHeight="true" outlineLevel="0" collapsed="false">
      <c r="A15" s="23"/>
      <c r="B15" s="23"/>
      <c r="C15" s="23"/>
      <c r="D15" s="11" t="str">
        <f aca="false">IF($B15="","",IF($B15="Quien va a ocupar el puesto","Capacitación","Adiestramiento"))</f>
        <v/>
      </c>
      <c r="E15" s="24" t="str">
        <f aca="false">IF($B15="","",IF($B15="Quien va a ocupar el puesto","Artículo 153-B","Artículo 153-C"))</f>
        <v/>
      </c>
    </row>
    <row r="16" customFormat="false" ht="30" hidden="false" customHeight="true" outlineLevel="0" collapsed="false">
      <c r="A16" s="23"/>
      <c r="B16" s="23"/>
      <c r="C16" s="23"/>
      <c r="D16" s="11" t="str">
        <f aca="false">IF($B16="","",IF($B16="Quien va a ocupar el puesto","Capacitación","Adiestramiento"))</f>
        <v/>
      </c>
      <c r="E16" s="24" t="str">
        <f aca="false">IF($B16="","",IF($B16="Quien va a ocupar el puesto","Artículo 153-B","Artículo 153-C"))</f>
        <v/>
      </c>
    </row>
    <row r="17" customFormat="false" ht="30" hidden="false" customHeight="true" outlineLevel="0" collapsed="false">
      <c r="A17" s="23"/>
      <c r="B17" s="23"/>
      <c r="C17" s="23"/>
      <c r="D17" s="11" t="str">
        <f aca="false">IF($B17="","",IF($B17="Quien va a ocupar el puesto","Capacitación","Adiestramiento"))</f>
        <v/>
      </c>
      <c r="E17" s="24" t="str">
        <f aca="false">IF($B17="","",IF($B17="Quien va a ocupar el puesto","Artículo 153-B","Artículo 153-C"))</f>
        <v/>
      </c>
    </row>
    <row r="18" customFormat="false" ht="30" hidden="false" customHeight="true" outlineLevel="0" collapsed="false">
      <c r="A18" s="23"/>
      <c r="B18" s="23"/>
      <c r="C18" s="23"/>
      <c r="D18" s="11" t="str">
        <f aca="false">IF($B18="","",IF($B18="Quien va a ocupar el puesto","Capacitación","Adiestramiento"))</f>
        <v/>
      </c>
      <c r="E18" s="24" t="str">
        <f aca="false">IF($B18="","",IF($B18="Quien va a ocupar el puesto","Artículo 153-B","Artículo 153-C"))</f>
        <v/>
      </c>
    </row>
    <row r="19" customFormat="false" ht="30" hidden="false" customHeight="true" outlineLevel="0" collapsed="false">
      <c r="A19" s="23"/>
      <c r="B19" s="23"/>
      <c r="C19" s="23"/>
      <c r="D19" s="11" t="str">
        <f aca="false">IF($B19="","",IF($B19="Quien va a ocupar el puesto","Capacitación","Adiestramiento"))</f>
        <v/>
      </c>
      <c r="E19" s="24" t="str">
        <f aca="false">IF($B19="","",IF($B19="Quien va a ocupar el puesto","Artículo 153-B","Artículo 153-C"))</f>
        <v/>
      </c>
    </row>
    <row r="20" customFormat="false" ht="30" hidden="false" customHeight="true" outlineLevel="0" collapsed="false">
      <c r="A20" s="23"/>
      <c r="B20" s="23"/>
      <c r="C20" s="23"/>
      <c r="D20" s="11" t="str">
        <f aca="false">IF($B20="","",IF($B20="Quien va a ocupar el puesto","Capacitación","Adiestramiento"))</f>
        <v/>
      </c>
      <c r="E20" s="24" t="str">
        <f aca="false">IF($B20="","",IF($B20="Quien va a ocupar el puesto","Artículo 153-B","Artículo 153-C"))</f>
        <v/>
      </c>
    </row>
    <row r="21" customFormat="false" ht="30" hidden="false" customHeight="true" outlineLevel="0" collapsed="false">
      <c r="A21" s="23"/>
      <c r="B21" s="23"/>
      <c r="C21" s="23"/>
      <c r="D21" s="11" t="str">
        <f aca="false">IF($B21="","",IF($B21="Quien va a ocupar el puesto","Capacitación","Adiestramiento"))</f>
        <v/>
      </c>
      <c r="E21" s="24" t="str">
        <f aca="false">IF($B21="","",IF($B21="Quien va a ocupar el puesto","Artículo 153-B","Artículo 153-C"))</f>
        <v/>
      </c>
    </row>
    <row r="22" customFormat="false" ht="30" hidden="false" customHeight="true" outlineLevel="0" collapsed="false">
      <c r="A22" s="23"/>
      <c r="B22" s="23"/>
      <c r="C22" s="23"/>
      <c r="D22" s="11" t="str">
        <f aca="false">IF($B22="","",IF($B22="Quien va a ocupar el puesto","Capacitación","Adiestramiento"))</f>
        <v/>
      </c>
      <c r="E22" s="24" t="str">
        <f aca="false">IF($B22="","",IF($B22="Quien va a ocupar el puesto","Artículo 153-B","Artículo 153-C"))</f>
        <v/>
      </c>
    </row>
    <row r="23" customFormat="false" ht="30" hidden="false" customHeight="true" outlineLevel="0" collapsed="false">
      <c r="A23" s="23"/>
      <c r="B23" s="23"/>
      <c r="C23" s="23"/>
      <c r="D23" s="11" t="str">
        <f aca="false">IF($B23="","",IF($B23="Quien va a ocupar el puesto","Capacitación","Adiestramiento"))</f>
        <v/>
      </c>
      <c r="E23" s="24" t="str">
        <f aca="false">IF($B23="","",IF($B23="Quien va a ocupar el puesto","Artículo 153-B","Artículo 153-C"))</f>
        <v/>
      </c>
    </row>
    <row r="25" customFormat="false" ht="15" hidden="false" customHeight="false" outlineLevel="0" collapsed="false">
      <c r="A25" s="5" t="s">
        <v>82</v>
      </c>
      <c r="B25" s="25" t="n">
        <f aca="false">COUNTIF(D8:D23,"Capacitación")</f>
        <v>2</v>
      </c>
    </row>
    <row r="26" customFormat="false" ht="15" hidden="false" customHeight="false" outlineLevel="0" collapsed="false">
      <c r="A26" s="5" t="s">
        <v>83</v>
      </c>
      <c r="B26" s="25" t="n">
        <f aca="false">COUNTIF(D8:D23,"Adiestramiento")</f>
        <v>2</v>
      </c>
    </row>
    <row r="28" customFormat="false" ht="30" hidden="false" customHeight="true" outlineLevel="0" collapsed="false">
      <c r="A28" s="26" t="s">
        <v>84</v>
      </c>
      <c r="B28" s="26"/>
      <c r="C28" s="26"/>
      <c r="D28" s="26"/>
      <c r="E28" s="26"/>
    </row>
  </sheetData>
  <mergeCells count="2">
    <mergeCell ref="A1:E1"/>
    <mergeCell ref="A28:E28"/>
  </mergeCells>
  <dataValidations count="1">
    <dataValidation allowBlank="true" errorStyle="stop" operator="between" showDropDown="false" showErrorMessage="false" showInputMessage="false" sqref="B8:B23" type="list">
      <formula1>"Quien va a ocupar el puesto,Quien ya ocupa el puesto"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4"/>
    <col collapsed="false" customWidth="true" hidden="false" outlineLevel="0" max="3" min="3" style="0" width="30"/>
    <col collapsed="false" customWidth="true" hidden="false" outlineLevel="0" max="4" min="4" style="0" width="34"/>
  </cols>
  <sheetData>
    <row r="1" customFormat="false" ht="30" hidden="false" customHeight="true" outlineLevel="0" collapsed="false">
      <c r="A1" s="1" t="s">
        <v>85</v>
      </c>
      <c r="B1" s="1"/>
      <c r="C1" s="1"/>
      <c r="D1" s="1"/>
    </row>
    <row r="3" customFormat="false" ht="15" hidden="false" customHeight="false" outlineLevel="0" collapsed="false">
      <c r="A3" s="4" t="s">
        <v>86</v>
      </c>
    </row>
    <row r="4" customFormat="false" ht="39.75" hidden="false" customHeight="true" outlineLevel="0" collapsed="false">
      <c r="A4" s="26" t="s">
        <v>87</v>
      </c>
      <c r="B4" s="26"/>
      <c r="C4" s="26"/>
      <c r="D4" s="26"/>
    </row>
    <row r="6" customFormat="false" ht="15" hidden="false" customHeight="false" outlineLevel="0" collapsed="false">
      <c r="A6" s="4" t="s">
        <v>88</v>
      </c>
    </row>
    <row r="7" customFormat="false" ht="25.5" hidden="false" customHeight="true" outlineLevel="0" collapsed="false">
      <c r="A7" s="27" t="s">
        <v>89</v>
      </c>
      <c r="B7" s="23"/>
      <c r="C7" s="23"/>
      <c r="D7" s="23"/>
    </row>
    <row r="8" customFormat="false" ht="25.5" hidden="false" customHeight="true" outlineLevel="0" collapsed="false">
      <c r="A8" s="27" t="s">
        <v>90</v>
      </c>
      <c r="B8" s="23"/>
      <c r="C8" s="23"/>
      <c r="D8" s="23"/>
    </row>
    <row r="9" customFormat="false" ht="25.5" hidden="false" customHeight="true" outlineLevel="0" collapsed="false">
      <c r="A9" s="27" t="s">
        <v>91</v>
      </c>
      <c r="B9" s="23"/>
      <c r="C9" s="23"/>
      <c r="D9" s="23"/>
    </row>
    <row r="10" customFormat="false" ht="25.5" hidden="false" customHeight="true" outlineLevel="0" collapsed="false">
      <c r="A10" s="27" t="s">
        <v>92</v>
      </c>
      <c r="B10" s="23"/>
      <c r="C10" s="23"/>
      <c r="D10" s="23"/>
    </row>
    <row r="11" customFormat="false" ht="25.5" hidden="false" customHeight="true" outlineLevel="0" collapsed="false">
      <c r="A11" s="27" t="s">
        <v>93</v>
      </c>
      <c r="B11" s="23"/>
      <c r="C11" s="23"/>
      <c r="D11" s="23"/>
    </row>
    <row r="12" customFormat="false" ht="25.5" hidden="false" customHeight="true" outlineLevel="0" collapsed="false">
      <c r="A12" s="27" t="s">
        <v>94</v>
      </c>
      <c r="B12" s="23"/>
      <c r="C12" s="23"/>
      <c r="D12" s="23"/>
    </row>
    <row r="14" customFormat="false" ht="15" hidden="false" customHeight="false" outlineLevel="0" collapsed="false">
      <c r="A14" s="4" t="s">
        <v>95</v>
      </c>
    </row>
    <row r="15" customFormat="false" ht="25.5" hidden="false" customHeight="true" outlineLevel="0" collapsed="false">
      <c r="A15" s="9" t="s">
        <v>96</v>
      </c>
      <c r="B15" s="9" t="s">
        <v>97</v>
      </c>
      <c r="C15" s="9" t="s">
        <v>98</v>
      </c>
      <c r="D15" s="9" t="s">
        <v>97</v>
      </c>
    </row>
    <row r="16" customFormat="false" ht="24" hidden="false" customHeight="true" outlineLevel="0" collapsed="false">
      <c r="A16" s="23"/>
      <c r="B16" s="23"/>
      <c r="C16" s="23"/>
      <c r="D16" s="23"/>
    </row>
    <row r="17" customFormat="false" ht="24" hidden="false" customHeight="true" outlineLevel="0" collapsed="false">
      <c r="A17" s="23"/>
      <c r="B17" s="23"/>
      <c r="C17" s="23"/>
      <c r="D17" s="23"/>
    </row>
    <row r="18" customFormat="false" ht="24" hidden="false" customHeight="true" outlineLevel="0" collapsed="false">
      <c r="A18" s="23"/>
      <c r="B18" s="23"/>
      <c r="C18" s="23"/>
      <c r="D18" s="23"/>
    </row>
    <row r="19" customFormat="false" ht="24" hidden="false" customHeight="true" outlineLevel="0" collapsed="false">
      <c r="A19" s="23"/>
      <c r="B19" s="23"/>
      <c r="C19" s="23"/>
      <c r="D19" s="23"/>
    </row>
    <row r="20" customFormat="false" ht="24" hidden="false" customHeight="true" outlineLevel="0" collapsed="false">
      <c r="A20" s="23"/>
      <c r="B20" s="23"/>
      <c r="C20" s="23"/>
      <c r="D20" s="23"/>
    </row>
    <row r="21" customFormat="false" ht="24" hidden="false" customHeight="true" outlineLevel="0" collapsed="false">
      <c r="A21" s="23"/>
      <c r="B21" s="23"/>
      <c r="C21" s="23"/>
      <c r="D21" s="23"/>
    </row>
    <row r="22" customFormat="false" ht="15" hidden="false" customHeight="false" outlineLevel="0" collapsed="false">
      <c r="A22" s="28" t="s">
        <v>99</v>
      </c>
      <c r="B22" s="29" t="n">
        <f aca="false">COUNTA(A16:A21)</f>
        <v>0</v>
      </c>
      <c r="C22" s="28" t="s">
        <v>100</v>
      </c>
      <c r="D22" s="29" t="n">
        <f aca="false">COUNTA(C16:C21)</f>
        <v>0</v>
      </c>
    </row>
    <row r="23" customFormat="false" ht="25.5" hidden="false" customHeight="true" outlineLevel="0" collapsed="false">
      <c r="A23" s="28" t="s">
        <v>101</v>
      </c>
      <c r="B23" s="30" t="str">
        <f aca="false">IF(AND(B22=0,D22=0),"Falta capturar a los integrantes",IF(B22=D22,"Paritaria, como exige el 153-E","NO es paritaria: cada parte debe tener el mismo número de representantes"))</f>
        <v>Falta capturar a los integrantes</v>
      </c>
      <c r="C23" s="30"/>
      <c r="D23" s="30"/>
    </row>
    <row r="25" customFormat="false" ht="15" hidden="false" customHeight="false" outlineLevel="0" collapsed="false">
      <c r="A25" s="4" t="s">
        <v>102</v>
      </c>
    </row>
    <row r="26" customFormat="false" ht="15" hidden="false" customHeight="false" outlineLevel="0" collapsed="false">
      <c r="A26" s="9"/>
      <c r="B26" s="9" t="s">
        <v>103</v>
      </c>
      <c r="C26" s="9"/>
      <c r="D26" s="9" t="s">
        <v>104</v>
      </c>
    </row>
    <row r="27" customFormat="false" ht="30" hidden="false" customHeight="true" outlineLevel="0" collapsed="false">
      <c r="A27" s="31" t="s">
        <v>105</v>
      </c>
      <c r="B27" s="10" t="s">
        <v>106</v>
      </c>
      <c r="C27" s="10"/>
      <c r="D27" s="12" t="s">
        <v>47</v>
      </c>
    </row>
    <row r="28" customFormat="false" ht="30" hidden="false" customHeight="true" outlineLevel="0" collapsed="false">
      <c r="A28" s="31" t="s">
        <v>107</v>
      </c>
      <c r="B28" s="10" t="s">
        <v>108</v>
      </c>
      <c r="C28" s="10"/>
      <c r="D28" s="12" t="s">
        <v>47</v>
      </c>
    </row>
    <row r="29" customFormat="false" ht="30" hidden="false" customHeight="true" outlineLevel="0" collapsed="false">
      <c r="A29" s="31" t="s">
        <v>109</v>
      </c>
      <c r="B29" s="10" t="s">
        <v>110</v>
      </c>
      <c r="C29" s="10"/>
      <c r="D29" s="12" t="s">
        <v>47</v>
      </c>
    </row>
    <row r="30" customFormat="false" ht="30" hidden="false" customHeight="true" outlineLevel="0" collapsed="false">
      <c r="A30" s="31" t="s">
        <v>111</v>
      </c>
      <c r="B30" s="10" t="s">
        <v>112</v>
      </c>
      <c r="C30" s="10"/>
      <c r="D30" s="12" t="s">
        <v>47</v>
      </c>
    </row>
    <row r="31" customFormat="false" ht="30" hidden="false" customHeight="true" outlineLevel="0" collapsed="false">
      <c r="A31" s="31" t="s">
        <v>113</v>
      </c>
      <c r="B31" s="10" t="s">
        <v>114</v>
      </c>
      <c r="C31" s="10"/>
      <c r="D31" s="12" t="s">
        <v>47</v>
      </c>
    </row>
    <row r="32" customFormat="false" ht="30" hidden="false" customHeight="true" outlineLevel="0" collapsed="false">
      <c r="A32" s="31" t="s">
        <v>115</v>
      </c>
      <c r="B32" s="10" t="s">
        <v>116</v>
      </c>
      <c r="C32" s="10"/>
      <c r="D32" s="12" t="s">
        <v>117</v>
      </c>
    </row>
    <row r="33" customFormat="false" ht="30" hidden="false" customHeight="true" outlineLevel="0" collapsed="false">
      <c r="A33" s="31" t="s">
        <v>118</v>
      </c>
      <c r="B33" s="10" t="s">
        <v>119</v>
      </c>
      <c r="C33" s="10"/>
      <c r="D33" s="12" t="s">
        <v>117</v>
      </c>
    </row>
    <row r="35" customFormat="false" ht="15" hidden="false" customHeight="false" outlineLevel="0" collapsed="false">
      <c r="A35" s="21" t="s">
        <v>120</v>
      </c>
      <c r="B35" s="21"/>
      <c r="C35" s="21"/>
      <c r="D35" s="21"/>
    </row>
  </sheetData>
  <mergeCells count="17">
    <mergeCell ref="A1:D1"/>
    <mergeCell ref="A4:D4"/>
    <mergeCell ref="B7:D7"/>
    <mergeCell ref="B8:D8"/>
    <mergeCell ref="B9:D9"/>
    <mergeCell ref="B10:D10"/>
    <mergeCell ref="B11:D11"/>
    <mergeCell ref="B12:D12"/>
    <mergeCell ref="B23:D23"/>
    <mergeCell ref="B27:C27"/>
    <mergeCell ref="B28:C28"/>
    <mergeCell ref="B29:C29"/>
    <mergeCell ref="B30:C30"/>
    <mergeCell ref="B31:C31"/>
    <mergeCell ref="B32:C32"/>
    <mergeCell ref="B33:C33"/>
    <mergeCell ref="A35:D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30"/>
    <col collapsed="false" customWidth="true" hidden="false" outlineLevel="0" max="3" min="3" style="0" width="28"/>
    <col collapsed="false" customWidth="true" hidden="false" outlineLevel="0" max="4" min="4" style="0" width="14"/>
  </cols>
  <sheetData>
    <row r="1" customFormat="false" ht="30" hidden="false" customHeight="true" outlineLevel="0" collapsed="false">
      <c r="A1" s="1" t="s">
        <v>121</v>
      </c>
      <c r="B1" s="1"/>
      <c r="C1" s="1"/>
      <c r="D1" s="1"/>
    </row>
    <row r="3" customFormat="false" ht="15" hidden="false" customHeight="false" outlineLevel="0" collapsed="false">
      <c r="A3" s="8" t="s">
        <v>122</v>
      </c>
    </row>
    <row r="5" customFormat="false" ht="25.5" hidden="false" customHeight="true" outlineLevel="0" collapsed="false">
      <c r="A5" s="9" t="s">
        <v>123</v>
      </c>
      <c r="B5" s="9" t="s">
        <v>104</v>
      </c>
      <c r="C5" s="9" t="s">
        <v>124</v>
      </c>
      <c r="D5" s="9" t="s">
        <v>125</v>
      </c>
    </row>
    <row r="6" customFormat="false" ht="30" hidden="false" customHeight="true" outlineLevel="0" collapsed="false">
      <c r="A6" s="10" t="s">
        <v>126</v>
      </c>
      <c r="B6" s="12" t="s">
        <v>36</v>
      </c>
      <c r="C6" s="12" t="s">
        <v>127</v>
      </c>
      <c r="D6" s="6"/>
    </row>
    <row r="7" customFormat="false" ht="30" hidden="false" customHeight="true" outlineLevel="0" collapsed="false">
      <c r="A7" s="10" t="s">
        <v>128</v>
      </c>
      <c r="B7" s="12" t="s">
        <v>39</v>
      </c>
      <c r="C7" s="12" t="s">
        <v>129</v>
      </c>
      <c r="D7" s="6"/>
    </row>
    <row r="8" customFormat="false" ht="30" hidden="false" customHeight="true" outlineLevel="0" collapsed="false">
      <c r="A8" s="10" t="s">
        <v>130</v>
      </c>
      <c r="B8" s="12" t="s">
        <v>131</v>
      </c>
      <c r="C8" s="12" t="s">
        <v>132</v>
      </c>
      <c r="D8" s="6"/>
    </row>
    <row r="9" customFormat="false" ht="30" hidden="false" customHeight="true" outlineLevel="0" collapsed="false">
      <c r="A9" s="10" t="s">
        <v>133</v>
      </c>
      <c r="B9" s="12" t="s">
        <v>134</v>
      </c>
      <c r="C9" s="12" t="s">
        <v>135</v>
      </c>
      <c r="D9" s="6"/>
    </row>
    <row r="10" customFormat="false" ht="30" hidden="false" customHeight="true" outlineLevel="0" collapsed="false">
      <c r="A10" s="10" t="s">
        <v>136</v>
      </c>
      <c r="B10" s="12" t="s">
        <v>42</v>
      </c>
      <c r="C10" s="12" t="s">
        <v>137</v>
      </c>
      <c r="D10" s="6"/>
    </row>
    <row r="11" customFormat="false" ht="30" hidden="false" customHeight="true" outlineLevel="0" collapsed="false">
      <c r="A11" s="10" t="s">
        <v>138</v>
      </c>
      <c r="B11" s="12" t="s">
        <v>139</v>
      </c>
      <c r="C11" s="12" t="s">
        <v>140</v>
      </c>
      <c r="D11" s="6"/>
    </row>
    <row r="12" customFormat="false" ht="30" hidden="false" customHeight="true" outlineLevel="0" collapsed="false">
      <c r="A12" s="10" t="s">
        <v>141</v>
      </c>
      <c r="B12" s="12" t="s">
        <v>142</v>
      </c>
      <c r="C12" s="12" t="s">
        <v>143</v>
      </c>
      <c r="D12" s="6"/>
    </row>
    <row r="13" customFormat="false" ht="30" hidden="false" customHeight="true" outlineLevel="0" collapsed="false">
      <c r="A13" s="10" t="s">
        <v>144</v>
      </c>
      <c r="B13" s="12" t="s">
        <v>145</v>
      </c>
      <c r="C13" s="12" t="s">
        <v>146</v>
      </c>
      <c r="D13" s="6"/>
    </row>
    <row r="14" customFormat="false" ht="30" hidden="false" customHeight="true" outlineLevel="0" collapsed="false">
      <c r="A14" s="10" t="s">
        <v>147</v>
      </c>
      <c r="B14" s="12" t="s">
        <v>148</v>
      </c>
      <c r="C14" s="12" t="s">
        <v>149</v>
      </c>
      <c r="D14" s="6"/>
    </row>
    <row r="15" customFormat="false" ht="30" hidden="false" customHeight="true" outlineLevel="0" collapsed="false">
      <c r="A15" s="10" t="s">
        <v>150</v>
      </c>
      <c r="B15" s="12" t="s">
        <v>51</v>
      </c>
      <c r="C15" s="12" t="s">
        <v>151</v>
      </c>
      <c r="D15" s="6"/>
    </row>
    <row r="16" customFormat="false" ht="30" hidden="false" customHeight="true" outlineLevel="0" collapsed="false">
      <c r="A16" s="10" t="s">
        <v>152</v>
      </c>
      <c r="B16" s="12" t="s">
        <v>47</v>
      </c>
      <c r="C16" s="12" t="s">
        <v>153</v>
      </c>
      <c r="D16" s="6"/>
    </row>
    <row r="17" customFormat="false" ht="30" hidden="false" customHeight="true" outlineLevel="0" collapsed="false">
      <c r="A17" s="10" t="s">
        <v>154</v>
      </c>
      <c r="B17" s="12" t="s">
        <v>155</v>
      </c>
      <c r="C17" s="12" t="s">
        <v>156</v>
      </c>
      <c r="D17" s="6"/>
    </row>
    <row r="18" customFormat="false" ht="30" hidden="false" customHeight="true" outlineLevel="0" collapsed="false">
      <c r="A18" s="10" t="s">
        <v>157</v>
      </c>
      <c r="B18" s="12" t="s">
        <v>158</v>
      </c>
      <c r="C18" s="12" t="s">
        <v>159</v>
      </c>
      <c r="D18" s="6"/>
    </row>
    <row r="19" customFormat="false" ht="30" hidden="false" customHeight="true" outlineLevel="0" collapsed="false">
      <c r="A19" s="10" t="s">
        <v>160</v>
      </c>
      <c r="B19" s="12" t="s">
        <v>49</v>
      </c>
      <c r="C19" s="12" t="s">
        <v>161</v>
      </c>
      <c r="D19" s="6"/>
    </row>
    <row r="21" customFormat="false" ht="15" hidden="false" customHeight="false" outlineLevel="0" collapsed="false">
      <c r="A21" s="5" t="s">
        <v>162</v>
      </c>
      <c r="D21" s="25" t="str">
        <f aca="false">COUNTIF(D6:D19,"Sí")&amp;" de 14"</f>
        <v>0 de 14</v>
      </c>
    </row>
    <row r="22" customFormat="false" ht="15" hidden="false" customHeight="false" outlineLevel="0" collapsed="false">
      <c r="A22" s="5" t="s">
        <v>163</v>
      </c>
      <c r="D22" s="32" t="n">
        <f aca="false">COUNTIF(D6:D19,"No")</f>
        <v>0</v>
      </c>
    </row>
    <row r="23" customFormat="false" ht="15" hidden="false" customHeight="false" outlineLevel="0" collapsed="false">
      <c r="A23" s="5" t="s">
        <v>164</v>
      </c>
      <c r="D23" s="33" t="n">
        <f aca="false">COUNTBLANK(D6:D19)</f>
        <v>14</v>
      </c>
    </row>
  </sheetData>
  <mergeCells count="1">
    <mergeCell ref="A1:D1"/>
  </mergeCells>
  <dataValidations count="1">
    <dataValidation allowBlank="true" errorStyle="stop" operator="between" showDropDown="false" showErrorMessage="false" showInputMessage="false" sqref="D6:D19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2026-10-08T02:36:46Z</dcterms:created>
  <dc:creator>openpyxl</dc:creator>
  <dc:description/>
  <dc:language>en-US</dc:language>
  <cp:lastModifiedBy/>
  <dcterms:modified xsi:type="dcterms:W3CDTF">2026-10-08T02:36:46Z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