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ciones" sheetId="1" state="visible" r:id="rId3"/>
    <sheet name="Matriz" sheetId="2" state="visible" r:id="rId4"/>
    <sheet name="Riesgo de cobertura" sheetId="3" state="visible" r:id="rId5"/>
    <sheet name="Plan de formación" sheetId="4" state="visible" r:id="rId6"/>
    <sheet name="Verificación"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<sst xmlns="http://schemas.openxmlformats.org/spreadsheetml/2006/main" count="200" uniqueCount="153">
  <si>
    <t xml:space="preserve">Matriz de habilidades y competencias — Sabionet</t>
  </si>
  <si>
    <t xml:space="preserve">Qué es</t>
  </si>
  <si>
    <t xml:space="preserve">Una rejilla con las personas en las filas y las habilidades en las columnas. En cada cruce, el nivel al que esa persona domina esa habilidad.</t>
  </si>
  <si>
    <t xml:space="preserve">Qué NO es</t>
  </si>
  <si>
    <t xml:space="preserve">No es una evaluación de desempeño ni una medida del valor de una persona. Christoph Roser lo dice explícito: «Don't use a qualification matrix to determine the value of an employee».</t>
  </si>
  <si>
    <t xml:space="preserve">allaboutlean.com</t>
  </si>
  <si>
    <t xml:space="preserve">¿La ley mexicana la exige?</t>
  </si>
  <si>
    <t xml:space="preserve">No. Las expresiones «matriz de competencias» y «matriz de habilidades» no aparecen en el capítulo III Bis de la Ley Federal del Trabajo, ni en el acuerdo de la STPS de 2013, ni en las NOM de seguridad revisadas, ni en la normativa del CONOCER.</t>
  </si>
  <si>
    <t xml:space="preserve">Revisión del 9 oct 2026</t>
  </si>
  <si>
    <t xml:space="preserve">¿Y la ISO 9001?</t>
  </si>
  <si>
    <t xml:space="preserve">Tampoco. La cláusula 7.2 pide determinar la competencia necesaria, asegurarla y «conservar información documentada apropiada como evidencia». La guía del propio ISO/TC 176 enumera una docena de evidencias posibles y nunca nombra una matriz.</t>
  </si>
  <si>
    <t xml:space="preserve">ISO 9001 Auditing Practices Group, ed. 2, 2022</t>
  </si>
  <si>
    <t xml:space="preserve">Entonces, ¿para qué sirve?</t>
  </si>
  <si>
    <t xml:space="preserve">Para responder tres preguntas que sí te van a hacer: quién puede hacer cada tarea, qué pasa si esa persona falta, y para cuándo va a estar formado quien todavía no sabe.</t>
  </si>
  <si>
    <t xml:space="preserve">LA ESCALA ILUO</t>
  </si>
  <si>
    <t xml:space="preserve">Las letras no son siglas: son el número de trazos con que se dibuja el cuadrado. I es un trazo, L dos, U tres y O cierra el cuadrado. Por eso cada idioma inventó siglas distintas para las mismas letras.</t>
  </si>
  <si>
    <t xml:space="preserve">merca.team · ma-boutique-en-lean.fr</t>
  </si>
  <si>
    <t xml:space="preserve">(vacío)</t>
  </si>
  <si>
    <t xml:space="preserve">No conoce la tarea. Es el quinto estado, y es el cuadrado sin ningún trazo.</t>
  </si>
  <si>
    <t xml:space="preserve">I</t>
  </si>
  <si>
    <t xml:space="preserve">En formación. Trabaja solo bajo supervisión directa.</t>
  </si>
  <si>
    <t xml:space="preserve">L</t>
  </si>
  <si>
    <t xml:space="preserve">Ejecuta la tarea en condiciones normales, con calidad, pero todavía necesita apoyo ante una anomalía.</t>
  </si>
  <si>
    <t xml:space="preserve">U</t>
  </si>
  <si>
    <t xml:space="preserve">Autónomo. Hace la tarea solo, resuelve anomalías y sostiene el ritmo.</t>
  </si>
  <si>
    <t xml:space="preserve">O</t>
  </si>
  <si>
    <t xml:space="preserve">Puede formar a otros en la tarea.</t>
  </si>
  <si>
    <t xml:space="preserve">Quién cuenta como cobertura</t>
  </si>
  <si>
    <t xml:space="preserve">En esta plantilla solo cuentan como cobertura los niveles U y O. Una persona en I o en L no cubre el puesto: todavía depende de alguien más.</t>
  </si>
  <si>
    <t xml:space="preserve">EL UMBRAL</t>
  </si>
  <si>
    <t xml:space="preserve">Roser recomienda «al menos dos personas por puesto capaces de hacerlo por su cuenta», y añade que «tres resulta más cómodo».</t>
  </si>
  <si>
    <t xml:space="preserve">El matiz que casi nadie dice</t>
  </si>
  <si>
    <t xml:space="preserve">El umbral tiene que escalar con el número de estaciones que corren a la vez. Con dos máquinas simultáneas, tres personas capacitadas «is a bit tight». Por eso la hoja 3 te pide cuántas estaciones simultáneas hay.</t>
  </si>
  <si>
    <t xml:space="preserve">Mínimo ajustado</t>
  </si>
  <si>
    <t xml:space="preserve">La hoja 3 calcula el mínimo ajustado como el mayor entre tu mínimo base y las estaciones simultáneas más uno. Esta fórmula es una propuesta de Sabionet construida sobre la observación de Roser; no es un estándar publicado.</t>
  </si>
  <si>
    <t xml:space="preserve">Propuesta de Sabionet</t>
  </si>
  <si>
    <t xml:space="preserve">La escala de riesgo por conteo</t>
  </si>
  <si>
    <t xml:space="preserve">0 personas: la actividad no se está haciendo bien, hay un peligro grande. 1 persona: hay peligro si esa persona no está. De 2 a 4: situación más segura.</t>
  </si>
  <si>
    <t xml:space="preserve">Benoît Pommeret, Dunod</t>
  </si>
  <si>
    <t xml:space="preserve">SOBRE LA AUTOEVALUACIÓN</t>
  </si>
  <si>
    <t xml:space="preserve">Si vas a dejar que cada quien se califique solo, conviene saber el número: la correlación media entre la autoevaluación de una habilidad y el desempeño real es de 0.29, según una metasíntesis de 22 metaanálisis. Es alrededor del 8% de la varianza.</t>
  </si>
  <si>
    <t xml:space="preserve">Zell y Krizan (2014), Perspectives on Psychological Science 9(2), 111-125</t>
  </si>
  <si>
    <t xml:space="preserve">Cómo mejorarla</t>
  </si>
  <si>
    <t xml:space="preserve">El mismo estudio dice cuándo la autoevaluación sí funciona: cuando es específica de un dominio concreto y la tarea es objetiva, familiar y de baja complejidad. Es decir, una celda de matriz bien definida. Lo que no funciona es «califícate del 1 al 5 en liderazgo».</t>
  </si>
  <si>
    <t xml:space="preserve">Zell y Krizan (2014)</t>
  </si>
  <si>
    <t xml:space="preserve">Recomendación</t>
  </si>
  <si>
    <t xml:space="preserve">Que el nivel lo certifique quien supervisa, observando contra el estándar de trabajo, no quien lo ejecuta.</t>
  </si>
  <si>
    <t xml:space="preserve">Michel Baudin</t>
  </si>
  <si>
    <t xml:space="preserve">CÓMO USAR EL ARCHIVO</t>
  </si>
  <si>
    <t xml:space="preserve">Las celdas amarillas son las que tú llenas. Todo lo demás se calcula solo.</t>
  </si>
  <si>
    <t xml:space="preserve">Hoja 2 · Matriz</t>
  </si>
  <si>
    <t xml:space="preserve">Escribe las habilidades en los encabezados y las personas en la primera columna. En cada cruce elige I, L, U u O desde la lista desplegable, o déjalo vacío.</t>
  </si>
  <si>
    <t xml:space="preserve">Hoja 3 · Riesgo de cobertura</t>
  </si>
  <si>
    <t xml:space="preserve">Se llena sola a partir de la matriz. Dice qué habilidades están descubiertas y cuáles dependen de una sola persona.</t>
  </si>
  <si>
    <t xml:space="preserve">Hoja 4 · Plan de formación</t>
  </si>
  <si>
    <t xml:space="preserve">Aquí va lo que la matriz sola no dice: quién va a aprender qué y PARA CUÁNDO. Esa columna de fecha es la parte más vieja de esta herramienta y la primera que se pierde.</t>
  </si>
  <si>
    <t xml:space="preserve">Hoja 5 · Verificación</t>
  </si>
  <si>
    <t xml:space="preserve">Doce puntos para revisar antes de dar la matriz por buena.</t>
  </si>
  <si>
    <t xml:space="preserve">De dónde viene la columna de fecha</t>
  </si>
  <si>
    <t xml:space="preserve">Del manual «Job Instruction» del programa Training Within Industry, publicado por la War Manpower Commission de Estados Unidos en mayo de 1944. Su «Time Table» ya tenía los trabajos en columnas, las personas en filas y una fecha comprometida por cada hueco. Su lema: «So that the training of workers can be done by PLAN and not by ACCIDENT».</t>
  </si>
  <si>
    <t xml:space="preserve">TWI Job Instruction, mayo 1944</t>
  </si>
  <si>
    <t xml:space="preserve">Un matiz honesto</t>
  </si>
  <si>
    <t xml:space="preserve">Aquella notación era binaria: sabe o no sabe, más la fecha. No medía qué tan bien. Hoy casi todas las matrices hacen lo contrario: gradúan el presente y no comprometen ninguna fecha.</t>
  </si>
  <si>
    <t xml:space="preserve">Matriz de habilidades y competencias</t>
  </si>
  <si>
    <t xml:space="preserve">Habilidades definidas</t>
  </si>
  <si>
    <t xml:space="preserve">Personas registradas</t>
  </si>
  <si>
    <t xml:space="preserve">Persona</t>
  </si>
  <si>
    <t xml:space="preserve">Operación de torno CNC</t>
  </si>
  <si>
    <t xml:space="preserve">Verificación dimensional</t>
  </si>
  <si>
    <t xml:space="preserve">Cambio de herramienta</t>
  </si>
  <si>
    <t xml:space="preserve">Ajuste de parámetros</t>
  </si>
  <si>
    <t xml:space="preserve">Registro en el sistema</t>
  </si>
  <si>
    <t xml:space="preserve">Atención de anomalías</t>
  </si>
  <si>
    <t xml:space="preserve">Habilidades que domina</t>
  </si>
  <si>
    <t xml:space="preserve">Índice de polivalencia</t>
  </si>
  <si>
    <t xml:space="preserve">Ana Rivas</t>
  </si>
  <si>
    <t xml:space="preserve">Luis Peralta</t>
  </si>
  <si>
    <t xml:space="preserve">Carmen Soto</t>
  </si>
  <si>
    <t xml:space="preserve">Jorge Méndez</t>
  </si>
  <si>
    <t xml:space="preserve">Cobertura: personas autónomas (U u O)</t>
  </si>
  <si>
    <t xml:space="preserve">Mínimo requerido</t>
  </si>
  <si>
    <t xml:space="preserve">Diagnóstico</t>
  </si>
  <si>
    <t xml:space="preserve">Las celdas amarillas son editables. Solo U y O cuentan como cobertura: una persona en I o en L todavía depende de alguien más. El mínimo requerido viene en 2 por la recomendación de Roser; ajústalo por habilidad.</t>
  </si>
  <si>
    <t xml:space="preserve">Riesgo de cobertura por habilidad</t>
  </si>
  <si>
    <t xml:space="preserve">Habilidad</t>
  </si>
  <si>
    <t xml:space="preserve">Personas autónomas</t>
  </si>
  <si>
    <t xml:space="preserve">Mínimo base</t>
  </si>
  <si>
    <t xml:space="preserve">Estaciones simultáneas</t>
  </si>
  <si>
    <t xml:space="preserve">Brecha</t>
  </si>
  <si>
    <t xml:space="preserve">Qué hacer</t>
  </si>
  <si>
    <t xml:space="preserve">El mínimo ajustado es el mayor entre tu mínimo base y las estaciones simultáneas más uno. Esa fórmula es una propuesta de Sabionet construida sobre la observación de Roser de que con dos máquinas corriendo a la vez tener solo tres personas capacitadas «is a bit tight»; no es un estándar publicado. El mínimo base de 2 sí viene de su recomendación explícita.</t>
  </si>
  <si>
    <t xml:space="preserve">Plan de formación: quién, qué y para cuándo</t>
  </si>
  <si>
    <t xml:space="preserve">Fecha de hoy</t>
  </si>
  <si>
    <t xml:space="preserve">Nivel actual</t>
  </si>
  <si>
    <t xml:space="preserve">Nivel objetivo</t>
  </si>
  <si>
    <t xml:space="preserve">Fecha compromiso</t>
  </si>
  <si>
    <t xml:space="preserve">Responsable de formar</t>
  </si>
  <si>
    <t xml:space="preserve">Estado</t>
  </si>
  <si>
    <t xml:space="preserve">Días restantes</t>
  </si>
  <si>
    <t xml:space="preserve">Alerta</t>
  </si>
  <si>
    <t xml:space="preserve">En curso</t>
  </si>
  <si>
    <t xml:space="preserve">No iniciado</t>
  </si>
  <si>
    <t xml:space="preserve">Resumen</t>
  </si>
  <si>
    <t xml:space="preserve">Líneas abiertas</t>
  </si>
  <si>
    <t xml:space="preserve">Vencidas</t>
  </si>
  <si>
    <t xml:space="preserve">Por vencer en 15 días</t>
  </si>
  <si>
    <t xml:space="preserve">Cumplidas</t>
  </si>
  <si>
    <t xml:space="preserve">La columna de fecha es la que vuelve útil a la matriz. Sin ella tienes una foto; con ella tienes un plan. Es también la parte más antigua de la herramienta: el «Time Table» del manual Job Instruction de 1944 ya comprometía una fecha por cada hueco de formación.</t>
  </si>
  <si>
    <t xml:space="preserve">Verificación antes de dar la matriz por buena</t>
  </si>
  <si>
    <t xml:space="preserve">#</t>
  </si>
  <si>
    <t xml:space="preserve">Punto a verificar</t>
  </si>
  <si>
    <t xml:space="preserve">Sí / No</t>
  </si>
  <si>
    <t xml:space="preserve">Fundamento</t>
  </si>
  <si>
    <t xml:space="preserve">Si la respuesta es No</t>
  </si>
  <si>
    <t xml:space="preserve">Cada habilidad de la matriz corresponde a una tarea real del puesto, no a una cualidad general.</t>
  </si>
  <si>
    <t xml:space="preserve">Roser: listar habilidades irrelevantes al puesto es un error documentado</t>
  </si>
  <si>
    <t xml:space="preserve">Quítala. Si no se puede observar en el trabajo, no va en la matriz.</t>
  </si>
  <si>
    <t xml:space="preserve">El nivel de cada celda lo certificó quien supervisa, observando contra el estándar de trabajo.</t>
  </si>
  <si>
    <t xml:space="preserve">Baudin: el jefe de primera línea prueba y certifica a cada operador</t>
  </si>
  <si>
    <t xml:space="preserve">Si fue autoevaluación, márcala como provisional: la correlación con el desempeño real es de 0.29.</t>
  </si>
  <si>
    <t xml:space="preserve">Ninguna habilidad crítica depende de una sola persona.</t>
  </si>
  <si>
    <t xml:space="preserve">Roser: al menos dos personas por puesto capaces de hacerlo solas</t>
  </si>
  <si>
    <t xml:space="preserve">Abre hoy una línea en el plan de formación para esa habilidad.</t>
  </si>
  <si>
    <t xml:space="preserve">El mínimo requerido se ajustó al número de estaciones que corren a la vez.</t>
  </si>
  <si>
    <t xml:space="preserve">Roser: con dos máquinas simultáneas, tres personas «is a bit tight»</t>
  </si>
  <si>
    <t xml:space="preserve">Sube el mínimo en la hoja 3 y recalcula la brecha.</t>
  </si>
  <si>
    <t xml:space="preserve">Toda habilidad por debajo del mínimo tiene una línea en el plan de formación con fecha.</t>
  </si>
  <si>
    <t xml:space="preserve">TWI Job Instruction, 1944: «WHO should be trained, for WHICH job, by WHAT date»</t>
  </si>
  <si>
    <t xml:space="preserve">Una brecha sin fecha no es un plan, es una observación.</t>
  </si>
  <si>
    <t xml:space="preserve">Ninguna línea del plan está vencida.</t>
  </si>
  <si>
    <t xml:space="preserve">Control de la hoja 4</t>
  </si>
  <si>
    <t xml:space="preserve">Renegocia la fecha o escala el bloqueo. No la dejes vencida en silencio.</t>
  </si>
  <si>
    <t xml:space="preserve">La matriz no incluye calificaciones de habilidades blandas visibles para todos.</t>
  </si>
  <si>
    <t xml:space="preserve">Baudin: publicar que alguien puntúa bajo en «trabajar con otros» empeora justo eso</t>
  </si>
  <si>
    <t xml:space="preserve">Sácalas de la matriz pública y trátalas en la conversación uno a uno.</t>
  </si>
  <si>
    <t xml:space="preserve">La matriz no se está usando para comparar el valor de las personas.</t>
  </si>
  <si>
    <t xml:space="preserve">Roser: «Don't use a qualification matrix to determine the value of an employee»</t>
  </si>
  <si>
    <t xml:space="preserve">Corrige el uso antes de seguir. Es el error que hace que la gente la sabotee.</t>
  </si>
  <si>
    <t xml:space="preserve">La matriz tiene fecha de corte visible y alguien responsable de actualizarla.</t>
  </si>
  <si>
    <t xml:space="preserve">Pommeret: «Il est valable à un moment donné seulement»</t>
  </si>
  <si>
    <t xml:space="preserve">Pon fecha y dueño. Una matriz sin fecha se vuelve folklore en tres meses.</t>
  </si>
  <si>
    <t xml:space="preserve">No se difundió sin explicación a las personas que aparecen en ella.</t>
  </si>
  <si>
    <t xml:space="preserve">Pommeret: «Ce document n'est pas destiné à être diffusé sans explication»</t>
  </si>
  <si>
    <t xml:space="preserve">Explica la escala y el propósito antes de colgarla en el área.</t>
  </si>
  <si>
    <t xml:space="preserve">Si tu empresa está certificada en ISO 9001, la matriz se guarda como evidencia de competencia, no como el requisito en sí.</t>
  </si>
  <si>
    <t xml:space="preserve">ISO 9001:2015, 7.2 d): conservar información documentada apropiada</t>
  </si>
  <si>
    <t xml:space="preserve">Acompáñala de las constancias, los registros de formación y la evaluación de eficacia.</t>
  </si>
  <si>
    <t xml:space="preserve">Si hay puestos con Estándar de Competencia del CONOCER, el plan de capacitación se basa en él.</t>
  </si>
  <si>
    <t xml:space="preserve">LFT art. 153-H fracción V: «deberán basarse en normas técnicas de competencia laboral, si las hubiere»</t>
  </si>
  <si>
    <t xml:space="preserve">Busca el estándar en el RENEC y alinea los niveles de la matriz con sus elementos.</t>
  </si>
  <si>
    <t xml:space="preserve">Puntos en Sí</t>
  </si>
  <si>
    <t xml:space="preserve">Puntos en No</t>
  </si>
  <si>
    <t xml:space="preserve">Sin responder</t>
  </si>
</sst>
</file>

<file path=xl/styles.xml><?xml version="1.0" encoding="utf-8"?>
<styleSheet xmlns="http://schemas.openxmlformats.org/spreadsheetml/2006/main">
  <numFmts count="4">
    <numFmt numFmtId="164" formatCode="General"/>
    <numFmt numFmtId="165" formatCode="General"/>
    <numFmt numFmtId="166" formatCode="0%"/>
    <numFmt numFmtId="167" formatCode="dd/mm/yyyy"/>
  </numFmts>
  <fonts count="15">
    <font>
      <sz val="11"/>
      <color theme="1"/>
      <name val="Calibri"/>
      <family val="2"/>
      <charset val="1"/>
    </font>
    <font>
      <sz val="10"/>
      <name val="Arial"/>
      <family val="0"/>
    </font>
    <font>
      <sz val="10"/>
      <name val="Arial"/>
      <family val="0"/>
    </font>
    <font>
      <sz val="10"/>
      <name val="Arial"/>
      <family val="0"/>
    </font>
    <font>
      <b val="true"/>
      <sz val="14"/>
      <color rgb="FF2B2B3A"/>
      <name val="Arial"/>
      <family val="0"/>
      <charset val="1"/>
    </font>
    <font>
      <b val="true"/>
      <sz val="10"/>
      <color rgb="FF000000"/>
      <name val="Arial"/>
      <family val="0"/>
      <charset val="1"/>
    </font>
    <font>
      <sz val="10"/>
      <color rgb="FF000000"/>
      <name val="Arial"/>
      <family val="0"/>
      <charset val="1"/>
    </font>
    <font>
      <sz val="9"/>
      <color rgb="FF666677"/>
      <name val="Arial"/>
      <family val="0"/>
      <charset val="1"/>
    </font>
    <font>
      <sz val="11"/>
      <name val="Cambria"/>
      <family val="0"/>
      <charset val="1"/>
    </font>
    <font>
      <b val="true"/>
      <sz val="10"/>
      <color rgb="FF12777B"/>
      <name val="Arial"/>
      <family val="0"/>
      <charset val="1"/>
    </font>
    <font>
      <b val="true"/>
      <sz val="10"/>
      <color rgb="FFFFFFFF"/>
      <name val="Arial"/>
      <family val="0"/>
      <charset val="1"/>
    </font>
    <font>
      <b val="true"/>
      <sz val="10"/>
      <color rgb="FF0000FF"/>
      <name val="Arial"/>
      <family val="0"/>
      <charset val="1"/>
    </font>
    <font>
      <sz val="10"/>
      <color rgb="FF0000FF"/>
      <name val="Arial"/>
      <family val="0"/>
      <charset val="1"/>
    </font>
    <font>
      <b val="true"/>
      <sz val="9"/>
      <color rgb="FF000000"/>
      <name val="Arial"/>
      <family val="0"/>
      <charset val="1"/>
    </font>
    <font>
      <b val="true"/>
      <sz val="11"/>
      <color rgb="FF000000"/>
      <name val="Arial"/>
      <family val="0"/>
      <charset val="1"/>
    </font>
  </fonts>
  <fills count="4">
    <fill>
      <patternFill patternType="none"/>
    </fill>
    <fill>
      <patternFill patternType="gray125"/>
    </fill>
    <fill>
      <patternFill patternType="solid">
        <fgColor rgb="FF6C50F4"/>
        <bgColor rgb="FF666677"/>
      </patternFill>
    </fill>
    <fill>
      <patternFill patternType="solid">
        <fgColor rgb="FFFFF3B0"/>
        <bgColor rgb="FFFFFFCC"/>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true" applyProtection="false">
      <alignment horizontal="center" vertical="bottom" textRotation="0" wrapText="false" indent="0"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4" fontId="11" fillId="3" borderId="1" xfId="0" applyFont="true" applyBorder="true" applyAlignment="true" applyProtection="false">
      <alignment horizontal="center" vertical="center" textRotation="0" wrapText="false" indent="0" shrinkToFit="false"/>
      <protection locked="true" hidden="false"/>
    </xf>
    <xf numFmtId="164" fontId="12" fillId="3" borderId="1" xfId="0" applyFont="true" applyBorder="true" applyAlignment="true" applyProtection="false">
      <alignment horizontal="left" vertical="center" textRotation="0" wrapText="false" indent="0" shrinkToFit="false"/>
      <protection locked="true" hidden="false"/>
    </xf>
    <xf numFmtId="164" fontId="12" fillId="3" borderId="1" xfId="0" applyFont="true" applyBorder="true" applyAlignment="true" applyProtection="false">
      <alignment horizontal="center" vertical="center" textRotation="0" wrapText="false" indent="0" shrinkToFit="false"/>
      <protection locked="true" hidden="false"/>
    </xf>
    <xf numFmtId="165" fontId="5" fillId="0" borderId="1" xfId="0" applyFont="true" applyBorder="true" applyAlignment="true" applyProtection="false">
      <alignment horizontal="center" vertical="center" textRotation="0" wrapText="false" indent="0" shrinkToFit="false"/>
      <protection locked="true" hidden="false"/>
    </xf>
    <xf numFmtId="166" fontId="6" fillId="0" borderId="1"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right" vertical="center" textRotation="0" wrapText="true" indent="0" shrinkToFit="false"/>
      <protection locked="true" hidden="false"/>
    </xf>
    <xf numFmtId="164" fontId="13" fillId="0" borderId="1"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5" fontId="6" fillId="0" borderId="1" xfId="0" applyFont="true" applyBorder="true" applyAlignment="true" applyProtection="false">
      <alignment horizontal="center" vertical="center" textRotation="0" wrapText="false" indent="0" shrinkToFit="false"/>
      <protection locked="true" hidden="false"/>
    </xf>
    <xf numFmtId="167" fontId="9" fillId="0" borderId="0" xfId="0" applyFont="true" applyBorder="false" applyAlignment="true" applyProtection="false">
      <alignment horizontal="center" vertical="bottom" textRotation="0" wrapText="false" indent="0" shrinkToFit="false"/>
      <protection locked="true" hidden="false"/>
    </xf>
    <xf numFmtId="167" fontId="12" fillId="3" borderId="1"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5" fontId="9" fillId="0"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2777B"/>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3B0"/>
      <rgbColor rgb="FF99CCFF"/>
      <rgbColor rgb="FFFF99CC"/>
      <rgbColor rgb="FFCC99FF"/>
      <rgbColor rgb="FFFFCC99"/>
      <rgbColor rgb="FF6C50F4"/>
      <rgbColor rgb="FF33CCCC"/>
      <rgbColor rgb="FF99CC00"/>
      <rgbColor rgb="FFFFCC00"/>
      <rgbColor rgb="FFFF9900"/>
      <rgbColor rgb="FFFF6600"/>
      <rgbColor rgb="FF666677"/>
      <rgbColor rgb="FF969696"/>
      <rgbColor rgb="FF003366"/>
      <rgbColor rgb="FF339966"/>
      <rgbColor rgb="FF003300"/>
      <rgbColor rgb="FF333300"/>
      <rgbColor rgb="FF993300"/>
      <rgbColor rgb="FF993366"/>
      <rgbColor rgb="FF333399"/>
      <rgbColor rgb="FF2B2B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4"/>
    <col collapsed="false" customWidth="true" hidden="false" outlineLevel="0" max="3" min="3" style="0" width="78"/>
    <col collapsed="false" customWidth="true" hidden="false" outlineLevel="0" max="4" min="4" style="0" width="30"/>
  </cols>
  <sheetData>
    <row r="1" customFormat="false" ht="25.5" hidden="false" customHeight="true" outlineLevel="0" collapsed="false">
      <c r="A1" s="1" t="s">
        <v>0</v>
      </c>
      <c r="B1" s="1"/>
      <c r="C1" s="1"/>
      <c r="D1" s="1"/>
    </row>
    <row r="3" customFormat="false" ht="25.5" hidden="false" customHeight="true" outlineLevel="0" collapsed="false">
      <c r="B3" s="2" t="s">
        <v>1</v>
      </c>
      <c r="C3" s="3" t="s">
        <v>2</v>
      </c>
      <c r="D3" s="4"/>
    </row>
    <row r="4" customFormat="false" ht="39" hidden="false" customHeight="true" outlineLevel="0" collapsed="false">
      <c r="B4" s="2" t="s">
        <v>3</v>
      </c>
      <c r="C4" s="3" t="s">
        <v>4</v>
      </c>
      <c r="D4" s="4" t="s">
        <v>5</v>
      </c>
    </row>
    <row r="5" customFormat="false" ht="51.75" hidden="false" customHeight="true" outlineLevel="0" collapsed="false">
      <c r="B5" s="2" t="s">
        <v>6</v>
      </c>
      <c r="C5" s="3" t="s">
        <v>7</v>
      </c>
      <c r="D5" s="4" t="s">
        <v>8</v>
      </c>
    </row>
    <row r="6" customFormat="false" ht="51.75" hidden="false" customHeight="true" outlineLevel="0" collapsed="false">
      <c r="B6" s="2" t="s">
        <v>9</v>
      </c>
      <c r="C6" s="3" t="s">
        <v>10</v>
      </c>
      <c r="D6" s="4" t="s">
        <v>11</v>
      </c>
    </row>
    <row r="7" customFormat="false" ht="39" hidden="false" customHeight="true" outlineLevel="0" collapsed="false">
      <c r="B7" s="2" t="s">
        <v>12</v>
      </c>
      <c r="C7" s="3" t="s">
        <v>13</v>
      </c>
      <c r="D7" s="4"/>
    </row>
    <row r="8" customFormat="false" ht="15" hidden="false" customHeight="false" outlineLevel="0" collapsed="false">
      <c r="B8" s="5"/>
      <c r="C8" s="3"/>
      <c r="D8" s="4"/>
    </row>
    <row r="9" customFormat="false" ht="39" hidden="false" customHeight="true" outlineLevel="0" collapsed="false">
      <c r="B9" s="2" t="s">
        <v>14</v>
      </c>
      <c r="C9" s="3" t="s">
        <v>15</v>
      </c>
      <c r="D9" s="4" t="s">
        <v>16</v>
      </c>
    </row>
    <row r="10" customFormat="false" ht="13.5" hidden="false" customHeight="true" outlineLevel="0" collapsed="false">
      <c r="B10" s="2" t="s">
        <v>17</v>
      </c>
      <c r="C10" s="3" t="s">
        <v>18</v>
      </c>
      <c r="D10" s="4"/>
    </row>
    <row r="11" customFormat="false" ht="13.5" hidden="false" customHeight="true" outlineLevel="0" collapsed="false">
      <c r="B11" s="2" t="s">
        <v>19</v>
      </c>
      <c r="C11" s="3" t="s">
        <v>20</v>
      </c>
      <c r="D11" s="4"/>
    </row>
    <row r="12" customFormat="false" ht="25.5" hidden="false" customHeight="true" outlineLevel="0" collapsed="false">
      <c r="B12" s="2" t="s">
        <v>21</v>
      </c>
      <c r="C12" s="3" t="s">
        <v>22</v>
      </c>
      <c r="D12" s="4"/>
    </row>
    <row r="13" customFormat="false" ht="13.5" hidden="false" customHeight="true" outlineLevel="0" collapsed="false">
      <c r="B13" s="2" t="s">
        <v>23</v>
      </c>
      <c r="C13" s="3" t="s">
        <v>24</v>
      </c>
      <c r="D13" s="4"/>
    </row>
    <row r="14" customFormat="false" ht="13.5" hidden="false" customHeight="true" outlineLevel="0" collapsed="false">
      <c r="B14" s="2" t="s">
        <v>25</v>
      </c>
      <c r="C14" s="3" t="s">
        <v>26</v>
      </c>
      <c r="D14" s="4"/>
    </row>
    <row r="15" customFormat="false" ht="25.5" hidden="false" customHeight="true" outlineLevel="0" collapsed="false">
      <c r="B15" s="2" t="s">
        <v>27</v>
      </c>
      <c r="C15" s="3" t="s">
        <v>28</v>
      </c>
      <c r="D15" s="4"/>
    </row>
    <row r="16" customFormat="false" ht="15" hidden="false" customHeight="false" outlineLevel="0" collapsed="false">
      <c r="B16" s="5"/>
      <c r="C16" s="3"/>
      <c r="D16" s="4"/>
    </row>
    <row r="17" customFormat="false" ht="25.5" hidden="false" customHeight="true" outlineLevel="0" collapsed="false">
      <c r="B17" s="2" t="s">
        <v>29</v>
      </c>
      <c r="C17" s="3" t="s">
        <v>30</v>
      </c>
      <c r="D17" s="4" t="s">
        <v>5</v>
      </c>
    </row>
    <row r="18" customFormat="false" ht="39" hidden="false" customHeight="true" outlineLevel="0" collapsed="false">
      <c r="B18" s="2" t="s">
        <v>31</v>
      </c>
      <c r="C18" s="3" t="s">
        <v>32</v>
      </c>
      <c r="D18" s="4" t="s">
        <v>5</v>
      </c>
    </row>
    <row r="19" customFormat="false" ht="39" hidden="false" customHeight="true" outlineLevel="0" collapsed="false">
      <c r="B19" s="2" t="s">
        <v>33</v>
      </c>
      <c r="C19" s="3" t="s">
        <v>34</v>
      </c>
      <c r="D19" s="4" t="s">
        <v>35</v>
      </c>
    </row>
    <row r="20" customFormat="false" ht="25.5" hidden="false" customHeight="true" outlineLevel="0" collapsed="false">
      <c r="B20" s="2" t="s">
        <v>36</v>
      </c>
      <c r="C20" s="3" t="s">
        <v>37</v>
      </c>
      <c r="D20" s="4" t="s">
        <v>38</v>
      </c>
    </row>
    <row r="21" customFormat="false" ht="15" hidden="false" customHeight="false" outlineLevel="0" collapsed="false">
      <c r="B21" s="5"/>
      <c r="C21" s="3"/>
      <c r="D21" s="4"/>
    </row>
    <row r="22" customFormat="false" ht="51.75" hidden="false" customHeight="true" outlineLevel="0" collapsed="false">
      <c r="B22" s="2" t="s">
        <v>39</v>
      </c>
      <c r="C22" s="3" t="s">
        <v>40</v>
      </c>
      <c r="D22" s="4" t="s">
        <v>41</v>
      </c>
    </row>
    <row r="23" customFormat="false" ht="51.75" hidden="false" customHeight="true" outlineLevel="0" collapsed="false">
      <c r="B23" s="2" t="s">
        <v>42</v>
      </c>
      <c r="C23" s="3" t="s">
        <v>43</v>
      </c>
      <c r="D23" s="4" t="s">
        <v>44</v>
      </c>
    </row>
    <row r="24" customFormat="false" ht="25.5" hidden="false" customHeight="true" outlineLevel="0" collapsed="false">
      <c r="B24" s="2" t="s">
        <v>45</v>
      </c>
      <c r="C24" s="3" t="s">
        <v>46</v>
      </c>
      <c r="D24" s="4" t="s">
        <v>47</v>
      </c>
    </row>
    <row r="25" customFormat="false" ht="15" hidden="false" customHeight="false" outlineLevel="0" collapsed="false">
      <c r="B25" s="5"/>
      <c r="C25" s="3"/>
      <c r="D25" s="4"/>
    </row>
    <row r="26" customFormat="false" ht="13.5" hidden="false" customHeight="true" outlineLevel="0" collapsed="false">
      <c r="B26" s="2" t="s">
        <v>48</v>
      </c>
      <c r="C26" s="3" t="s">
        <v>49</v>
      </c>
      <c r="D26" s="4"/>
    </row>
    <row r="27" customFormat="false" ht="39" hidden="false" customHeight="true" outlineLevel="0" collapsed="false">
      <c r="B27" s="2" t="s">
        <v>50</v>
      </c>
      <c r="C27" s="3" t="s">
        <v>51</v>
      </c>
      <c r="D27" s="4"/>
    </row>
    <row r="28" customFormat="false" ht="25.5" hidden="false" customHeight="true" outlineLevel="0" collapsed="false">
      <c r="B28" s="2" t="s">
        <v>52</v>
      </c>
      <c r="C28" s="3" t="s">
        <v>53</v>
      </c>
      <c r="D28" s="4"/>
    </row>
    <row r="29" customFormat="false" ht="39" hidden="false" customHeight="true" outlineLevel="0" collapsed="false">
      <c r="B29" s="2" t="s">
        <v>54</v>
      </c>
      <c r="C29" s="3" t="s">
        <v>55</v>
      </c>
      <c r="D29" s="4"/>
    </row>
    <row r="30" customFormat="false" ht="13.5" hidden="false" customHeight="true" outlineLevel="0" collapsed="false">
      <c r="B30" s="2" t="s">
        <v>56</v>
      </c>
      <c r="C30" s="3" t="s">
        <v>57</v>
      </c>
      <c r="D30" s="4"/>
    </row>
    <row r="31" customFormat="false" ht="15" hidden="false" customHeight="false" outlineLevel="0" collapsed="false">
      <c r="B31" s="5"/>
      <c r="C31" s="3"/>
      <c r="D31" s="4"/>
    </row>
    <row r="32" customFormat="false" ht="64.5" hidden="false" customHeight="true" outlineLevel="0" collapsed="false">
      <c r="B32" s="2" t="s">
        <v>58</v>
      </c>
      <c r="C32" s="3" t="s">
        <v>59</v>
      </c>
      <c r="D32" s="4" t="s">
        <v>60</v>
      </c>
    </row>
    <row r="33" customFormat="false" ht="39" hidden="false" customHeight="true" outlineLevel="0" collapsed="false">
      <c r="B33" s="2" t="s">
        <v>61</v>
      </c>
      <c r="C33" s="3" t="s">
        <v>62</v>
      </c>
      <c r="D33" s="4"/>
    </row>
  </sheetData>
  <mergeCells count="1">
    <mergeCell ref="A1:D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12" min="2" style="0" width="13"/>
    <col collapsed="false" customWidth="true" hidden="false" outlineLevel="0" max="13" min="13" style="0" width="14"/>
  </cols>
  <sheetData>
    <row r="1" customFormat="false" ht="25.5" hidden="false" customHeight="true" outlineLevel="0" collapsed="false">
      <c r="A1" s="1" t="s">
        <v>63</v>
      </c>
      <c r="B1" s="1"/>
      <c r="C1" s="1"/>
      <c r="D1" s="1"/>
      <c r="E1" s="1"/>
      <c r="F1" s="1"/>
      <c r="G1" s="1"/>
      <c r="H1" s="1"/>
      <c r="I1" s="1"/>
      <c r="J1" s="1"/>
      <c r="K1" s="1"/>
      <c r="L1" s="1"/>
      <c r="M1" s="1"/>
      <c r="N1" s="1"/>
    </row>
    <row r="2" customFormat="false" ht="15" hidden="false" customHeight="false" outlineLevel="0" collapsed="false">
      <c r="A2" s="6" t="s">
        <v>64</v>
      </c>
      <c r="B2" s="7" t="n">
        <f aca="false">COUNTA($B$4:$K$4)</f>
        <v>6</v>
      </c>
    </row>
    <row r="3" customFormat="false" ht="15" hidden="false" customHeight="false" outlineLevel="0" collapsed="false">
      <c r="A3" s="6" t="s">
        <v>65</v>
      </c>
      <c r="B3" s="7" t="n">
        <f aca="false">COUNTA($A$5:$A$16)</f>
        <v>4</v>
      </c>
    </row>
    <row r="4" customFormat="false" ht="43.5" hidden="false" customHeight="true" outlineLevel="0" collapsed="false">
      <c r="A4" s="8" t="s">
        <v>66</v>
      </c>
      <c r="B4" s="8" t="s">
        <v>67</v>
      </c>
      <c r="C4" s="8" t="s">
        <v>68</v>
      </c>
      <c r="D4" s="8" t="s">
        <v>69</v>
      </c>
      <c r="E4" s="8" t="s">
        <v>70</v>
      </c>
      <c r="F4" s="8" t="s">
        <v>71</v>
      </c>
      <c r="G4" s="8" t="s">
        <v>72</v>
      </c>
      <c r="H4" s="9"/>
      <c r="I4" s="9"/>
      <c r="J4" s="9"/>
      <c r="K4" s="9"/>
      <c r="L4" s="8" t="s">
        <v>73</v>
      </c>
      <c r="M4" s="8" t="s">
        <v>74</v>
      </c>
    </row>
    <row r="5" customFormat="false" ht="15" hidden="false" customHeight="false" outlineLevel="0" collapsed="false">
      <c r="A5" s="10" t="s">
        <v>75</v>
      </c>
      <c r="B5" s="11" t="s">
        <v>25</v>
      </c>
      <c r="C5" s="11" t="s">
        <v>23</v>
      </c>
      <c r="D5" s="11" t="s">
        <v>23</v>
      </c>
      <c r="E5" s="11" t="s">
        <v>21</v>
      </c>
      <c r="F5" s="11" t="s">
        <v>23</v>
      </c>
      <c r="G5" s="11" t="s">
        <v>19</v>
      </c>
      <c r="H5" s="11"/>
      <c r="I5" s="11"/>
      <c r="J5" s="11"/>
      <c r="K5" s="11"/>
      <c r="L5" s="12" t="n">
        <f aca="false">IF($A5="","",COUNTIF($B5:$K5,"U")+COUNTIF($B5:$K5,"O"))</f>
        <v>4</v>
      </c>
      <c r="M5" s="13" t="n">
        <f aca="false">IF(OR($A5="",$B$2=0),"",L5/$B$2)</f>
        <v>0.666666666666667</v>
      </c>
    </row>
    <row r="6" customFormat="false" ht="15" hidden="false" customHeight="false" outlineLevel="0" collapsed="false">
      <c r="A6" s="10" t="s">
        <v>76</v>
      </c>
      <c r="B6" s="11" t="s">
        <v>23</v>
      </c>
      <c r="C6" s="11" t="s">
        <v>23</v>
      </c>
      <c r="D6" s="11" t="s">
        <v>21</v>
      </c>
      <c r="E6" s="11" t="s">
        <v>19</v>
      </c>
      <c r="F6" s="11" t="s">
        <v>23</v>
      </c>
      <c r="G6" s="11"/>
      <c r="H6" s="11"/>
      <c r="I6" s="11"/>
      <c r="J6" s="11"/>
      <c r="K6" s="11"/>
      <c r="L6" s="12" t="n">
        <f aca="false">IF($A6="","",COUNTIF($B6:$K6,"U")+COUNTIF($B6:$K6,"O"))</f>
        <v>3</v>
      </c>
      <c r="M6" s="13" t="n">
        <f aca="false">IF(OR($A6="",$B$2=0),"",L6/$B$2)</f>
        <v>0.5</v>
      </c>
    </row>
    <row r="7" customFormat="false" ht="15" hidden="false" customHeight="false" outlineLevel="0" collapsed="false">
      <c r="A7" s="10" t="s">
        <v>77</v>
      </c>
      <c r="B7" s="11" t="s">
        <v>21</v>
      </c>
      <c r="C7" s="11" t="s">
        <v>25</v>
      </c>
      <c r="D7" s="11" t="s">
        <v>23</v>
      </c>
      <c r="E7" s="11" t="s">
        <v>23</v>
      </c>
      <c r="F7" s="11" t="s">
        <v>23</v>
      </c>
      <c r="G7" s="11" t="s">
        <v>21</v>
      </c>
      <c r="H7" s="11"/>
      <c r="I7" s="11"/>
      <c r="J7" s="11"/>
      <c r="K7" s="11"/>
      <c r="L7" s="12" t="n">
        <f aca="false">IF($A7="","",COUNTIF($B7:$K7,"U")+COUNTIF($B7:$K7,"O"))</f>
        <v>4</v>
      </c>
      <c r="M7" s="13" t="n">
        <f aca="false">IF(OR($A7="",$B$2=0),"",L7/$B$2)</f>
        <v>0.666666666666667</v>
      </c>
    </row>
    <row r="8" customFormat="false" ht="15" hidden="false" customHeight="false" outlineLevel="0" collapsed="false">
      <c r="A8" s="10" t="s">
        <v>78</v>
      </c>
      <c r="B8" s="11" t="s">
        <v>19</v>
      </c>
      <c r="C8" s="11" t="s">
        <v>21</v>
      </c>
      <c r="D8" s="11"/>
      <c r="E8" s="11"/>
      <c r="F8" s="11" t="s">
        <v>23</v>
      </c>
      <c r="G8" s="11"/>
      <c r="H8" s="11"/>
      <c r="I8" s="11"/>
      <c r="J8" s="11"/>
      <c r="K8" s="11"/>
      <c r="L8" s="12" t="n">
        <f aca="false">IF($A8="","",COUNTIF($B8:$K8,"U")+COUNTIF($B8:$K8,"O"))</f>
        <v>1</v>
      </c>
      <c r="M8" s="13" t="n">
        <f aca="false">IF(OR($A8="",$B$2=0),"",L8/$B$2)</f>
        <v>0.166666666666667</v>
      </c>
    </row>
    <row r="9" customFormat="false" ht="15" hidden="false" customHeight="false" outlineLevel="0" collapsed="false">
      <c r="A9" s="10"/>
      <c r="B9" s="11"/>
      <c r="C9" s="11"/>
      <c r="D9" s="11"/>
      <c r="E9" s="11"/>
      <c r="F9" s="11"/>
      <c r="G9" s="11"/>
      <c r="H9" s="11"/>
      <c r="I9" s="11"/>
      <c r="J9" s="11"/>
      <c r="K9" s="11"/>
      <c r="L9" s="12" t="str">
        <f aca="false">IF($A9="","",COUNTIF($B9:$K9,"U")+COUNTIF($B9:$K9,"O"))</f>
        <v/>
      </c>
      <c r="M9" s="13" t="str">
        <f aca="false">IF(OR($A9="",$B$2=0),"",L9/$B$2)</f>
        <v/>
      </c>
    </row>
    <row r="10" customFormat="false" ht="15" hidden="false" customHeight="false" outlineLevel="0" collapsed="false">
      <c r="A10" s="10"/>
      <c r="B10" s="11"/>
      <c r="C10" s="11"/>
      <c r="D10" s="11"/>
      <c r="E10" s="11"/>
      <c r="F10" s="11"/>
      <c r="G10" s="11"/>
      <c r="H10" s="11"/>
      <c r="I10" s="11"/>
      <c r="J10" s="11"/>
      <c r="K10" s="11"/>
      <c r="L10" s="12" t="str">
        <f aca="false">IF($A10="","",COUNTIF($B10:$K10,"U")+COUNTIF($B10:$K10,"O"))</f>
        <v/>
      </c>
      <c r="M10" s="13" t="str">
        <f aca="false">IF(OR($A10="",$B$2=0),"",L10/$B$2)</f>
        <v/>
      </c>
    </row>
    <row r="11" customFormat="false" ht="15" hidden="false" customHeight="false" outlineLevel="0" collapsed="false">
      <c r="A11" s="10"/>
      <c r="B11" s="11"/>
      <c r="C11" s="11"/>
      <c r="D11" s="11"/>
      <c r="E11" s="11"/>
      <c r="F11" s="11"/>
      <c r="G11" s="11"/>
      <c r="H11" s="11"/>
      <c r="I11" s="11"/>
      <c r="J11" s="11"/>
      <c r="K11" s="11"/>
      <c r="L11" s="12" t="str">
        <f aca="false">IF($A11="","",COUNTIF($B11:$K11,"U")+COUNTIF($B11:$K11,"O"))</f>
        <v/>
      </c>
      <c r="M11" s="13" t="str">
        <f aca="false">IF(OR($A11="",$B$2=0),"",L11/$B$2)</f>
        <v/>
      </c>
    </row>
    <row r="12" customFormat="false" ht="15" hidden="false" customHeight="false" outlineLevel="0" collapsed="false">
      <c r="A12" s="10"/>
      <c r="B12" s="11"/>
      <c r="C12" s="11"/>
      <c r="D12" s="11"/>
      <c r="E12" s="11"/>
      <c r="F12" s="11"/>
      <c r="G12" s="11"/>
      <c r="H12" s="11"/>
      <c r="I12" s="11"/>
      <c r="J12" s="11"/>
      <c r="K12" s="11"/>
      <c r="L12" s="12" t="str">
        <f aca="false">IF($A12="","",COUNTIF($B12:$K12,"U")+COUNTIF($B12:$K12,"O"))</f>
        <v/>
      </c>
      <c r="M12" s="13" t="str">
        <f aca="false">IF(OR($A12="",$B$2=0),"",L12/$B$2)</f>
        <v/>
      </c>
    </row>
    <row r="13" customFormat="false" ht="15" hidden="false" customHeight="false" outlineLevel="0" collapsed="false">
      <c r="A13" s="10"/>
      <c r="B13" s="11"/>
      <c r="C13" s="11"/>
      <c r="D13" s="11"/>
      <c r="E13" s="11"/>
      <c r="F13" s="11"/>
      <c r="G13" s="11"/>
      <c r="H13" s="11"/>
      <c r="I13" s="11"/>
      <c r="J13" s="11"/>
      <c r="K13" s="11"/>
      <c r="L13" s="12" t="str">
        <f aca="false">IF($A13="","",COUNTIF($B13:$K13,"U")+COUNTIF($B13:$K13,"O"))</f>
        <v/>
      </c>
      <c r="M13" s="13" t="str">
        <f aca="false">IF(OR($A13="",$B$2=0),"",L13/$B$2)</f>
        <v/>
      </c>
    </row>
    <row r="14" customFormat="false" ht="15" hidden="false" customHeight="false" outlineLevel="0" collapsed="false">
      <c r="A14" s="10"/>
      <c r="B14" s="11"/>
      <c r="C14" s="11"/>
      <c r="D14" s="11"/>
      <c r="E14" s="11"/>
      <c r="F14" s="11"/>
      <c r="G14" s="11"/>
      <c r="H14" s="11"/>
      <c r="I14" s="11"/>
      <c r="J14" s="11"/>
      <c r="K14" s="11"/>
      <c r="L14" s="12" t="str">
        <f aca="false">IF($A14="","",COUNTIF($B14:$K14,"U")+COUNTIF($B14:$K14,"O"))</f>
        <v/>
      </c>
      <c r="M14" s="13" t="str">
        <f aca="false">IF(OR($A14="",$B$2=0),"",L14/$B$2)</f>
        <v/>
      </c>
    </row>
    <row r="15" customFormat="false" ht="15" hidden="false" customHeight="false" outlineLevel="0" collapsed="false">
      <c r="A15" s="10"/>
      <c r="B15" s="11"/>
      <c r="C15" s="11"/>
      <c r="D15" s="11"/>
      <c r="E15" s="11"/>
      <c r="F15" s="11"/>
      <c r="G15" s="11"/>
      <c r="H15" s="11"/>
      <c r="I15" s="11"/>
      <c r="J15" s="11"/>
      <c r="K15" s="11"/>
      <c r="L15" s="12" t="str">
        <f aca="false">IF($A15="","",COUNTIF($B15:$K15,"U")+COUNTIF($B15:$K15,"O"))</f>
        <v/>
      </c>
      <c r="M15" s="13" t="str">
        <f aca="false">IF(OR($A15="",$B$2=0),"",L15/$B$2)</f>
        <v/>
      </c>
    </row>
    <row r="16" customFormat="false" ht="15" hidden="false" customHeight="false" outlineLevel="0" collapsed="false">
      <c r="A16" s="10"/>
      <c r="B16" s="11"/>
      <c r="C16" s="11"/>
      <c r="D16" s="11"/>
      <c r="E16" s="11"/>
      <c r="F16" s="11"/>
      <c r="G16" s="11"/>
      <c r="H16" s="11"/>
      <c r="I16" s="11"/>
      <c r="J16" s="11"/>
      <c r="K16" s="11"/>
      <c r="L16" s="12" t="str">
        <f aca="false">IF($A16="","",COUNTIF($B16:$K16,"U")+COUNTIF($B16:$K16,"O"))</f>
        <v/>
      </c>
      <c r="M16" s="13" t="str">
        <f aca="false">IF(OR($A16="",$B$2=0),"",L16/$B$2)</f>
        <v/>
      </c>
    </row>
    <row r="18" customFormat="false" ht="23.85" hidden="false" customHeight="false" outlineLevel="0" collapsed="false">
      <c r="A18" s="14" t="s">
        <v>79</v>
      </c>
      <c r="B18" s="12" t="n">
        <f aca="false">IF(B$4="","",COUNTIF(B$5:B$16,"U")+COUNTIF(B$5:B$16,"O"))</f>
        <v>2</v>
      </c>
      <c r="C18" s="12" t="n">
        <f aca="false">IF(C$4="","",COUNTIF(C$5:C$16,"U")+COUNTIF(C$5:C$16,"O"))</f>
        <v>3</v>
      </c>
      <c r="D18" s="12" t="n">
        <f aca="false">IF(D$4="","",COUNTIF(D$5:D$16,"U")+COUNTIF(D$5:D$16,"O"))</f>
        <v>2</v>
      </c>
      <c r="E18" s="12" t="n">
        <f aca="false">IF(E$4="","",COUNTIF(E$5:E$16,"U")+COUNTIF(E$5:E$16,"O"))</f>
        <v>1</v>
      </c>
      <c r="F18" s="12" t="n">
        <f aca="false">IF(F$4="","",COUNTIF(F$5:F$16,"U")+COUNTIF(F$5:F$16,"O"))</f>
        <v>4</v>
      </c>
      <c r="G18" s="12" t="n">
        <f aca="false">IF(G$4="","",COUNTIF(G$5:G$16,"U")+COUNTIF(G$5:G$16,"O"))</f>
        <v>0</v>
      </c>
      <c r="H18" s="12" t="str">
        <f aca="false">IF(H$4="","",COUNTIF(H$5:H$16,"U")+COUNTIF(H$5:H$16,"O"))</f>
        <v/>
      </c>
      <c r="I18" s="12" t="str">
        <f aca="false">IF(I$4="","",COUNTIF(I$5:I$16,"U")+COUNTIF(I$5:I$16,"O"))</f>
        <v/>
      </c>
      <c r="J18" s="12" t="str">
        <f aca="false">IF(J$4="","",COUNTIF(J$5:J$16,"U")+COUNTIF(J$5:J$16,"O"))</f>
        <v/>
      </c>
      <c r="K18" s="12" t="str">
        <f aca="false">IF(K$4="","",COUNTIF(K$5:K$16,"U")+COUNTIF(K$5:K$16,"O"))</f>
        <v/>
      </c>
    </row>
    <row r="19" customFormat="false" ht="15" hidden="false" customHeight="false" outlineLevel="0" collapsed="false">
      <c r="A19" s="14" t="s">
        <v>80</v>
      </c>
      <c r="B19" s="11" t="n">
        <v>2</v>
      </c>
      <c r="C19" s="11" t="n">
        <v>2</v>
      </c>
      <c r="D19" s="11" t="n">
        <v>2</v>
      </c>
      <c r="E19" s="11" t="n">
        <v>2</v>
      </c>
      <c r="F19" s="11" t="n">
        <v>2</v>
      </c>
      <c r="G19" s="11" t="n">
        <v>2</v>
      </c>
      <c r="H19" s="11" t="n">
        <v>2</v>
      </c>
      <c r="I19" s="11" t="n">
        <v>2</v>
      </c>
      <c r="J19" s="11" t="n">
        <v>2</v>
      </c>
      <c r="K19" s="11" t="n">
        <v>2</v>
      </c>
    </row>
    <row r="20" customFormat="false" ht="30" hidden="false" customHeight="true" outlineLevel="0" collapsed="false">
      <c r="A20" s="14" t="s">
        <v>81</v>
      </c>
      <c r="B20" s="15" t="str">
        <f aca="false">IF(B$4="","",IF(B18=0,"Sin cobertura",IF(B18=1,"Punto único de fallo",IF(B18&lt;B19,"Bajo el mínimo","Cubierto"))))</f>
        <v>Cubierto</v>
      </c>
      <c r="C20" s="15" t="str">
        <f aca="false">IF(C$4="","",IF(C18=0,"Sin cobertura",IF(C18=1,"Punto único de fallo",IF(C18&lt;C19,"Bajo el mínimo","Cubierto"))))</f>
        <v>Cubierto</v>
      </c>
      <c r="D20" s="15" t="str">
        <f aca="false">IF(D$4="","",IF(D18=0,"Sin cobertura",IF(D18=1,"Punto único de fallo",IF(D18&lt;D19,"Bajo el mínimo","Cubierto"))))</f>
        <v>Cubierto</v>
      </c>
      <c r="E20" s="15" t="str">
        <f aca="false">IF(E$4="","",IF(E18=0,"Sin cobertura",IF(E18=1,"Punto único de fallo",IF(E18&lt;E19,"Bajo el mínimo","Cubierto"))))</f>
        <v>Punto único de fallo</v>
      </c>
      <c r="F20" s="15" t="str">
        <f aca="false">IF(F$4="","",IF(F18=0,"Sin cobertura",IF(F18=1,"Punto único de fallo",IF(F18&lt;F19,"Bajo el mínimo","Cubierto"))))</f>
        <v>Cubierto</v>
      </c>
      <c r="G20" s="15" t="str">
        <f aca="false">IF(G$4="","",IF(G18=0,"Sin cobertura",IF(G18=1,"Punto único de fallo",IF(G18&lt;G19,"Bajo el mínimo","Cubierto"))))</f>
        <v>Sin cobertura</v>
      </c>
      <c r="H20" s="15" t="str">
        <f aca="false">IF(H$4="","",IF(H18=0,"Sin cobertura",IF(H18=1,"Punto único de fallo",IF(H18&lt;H19,"Bajo el mínimo","Cubierto"))))</f>
        <v/>
      </c>
      <c r="I20" s="15" t="str">
        <f aca="false">IF(I$4="","",IF(I18=0,"Sin cobertura",IF(I18=1,"Punto único de fallo",IF(I18&lt;I19,"Bajo el mínimo","Cubierto"))))</f>
        <v/>
      </c>
      <c r="J20" s="15" t="str">
        <f aca="false">IF(J$4="","",IF(J18=0,"Sin cobertura",IF(J18=1,"Punto único de fallo",IF(J18&lt;J19,"Bajo el mínimo","Cubierto"))))</f>
        <v/>
      </c>
      <c r="K20" s="15" t="str">
        <f aca="false">IF(K$4="","",IF(K18=0,"Sin cobertura",IF(K18=1,"Punto único de fallo",IF(K18&lt;K19,"Bajo el mínimo","Cubierto"))))</f>
        <v/>
      </c>
    </row>
    <row r="22" customFormat="false" ht="15.75" hidden="false" customHeight="true" outlineLevel="0" collapsed="false">
      <c r="A22" s="16" t="s">
        <v>82</v>
      </c>
      <c r="B22" s="16"/>
      <c r="C22" s="16"/>
      <c r="D22" s="16"/>
      <c r="E22" s="16"/>
      <c r="F22" s="16"/>
      <c r="G22" s="16"/>
      <c r="H22" s="16"/>
      <c r="I22" s="16"/>
      <c r="J22" s="16"/>
      <c r="K22" s="16"/>
      <c r="L22" s="16"/>
      <c r="M22" s="16"/>
    </row>
    <row r="23" customFormat="false" ht="15" hidden="false" customHeight="false" outlineLevel="0" collapsed="false">
      <c r="A23" s="16"/>
      <c r="B23" s="16"/>
      <c r="C23" s="16"/>
      <c r="D23" s="16"/>
      <c r="E23" s="16"/>
      <c r="F23" s="16"/>
      <c r="G23" s="16"/>
      <c r="H23" s="16"/>
      <c r="I23" s="16"/>
      <c r="J23" s="16"/>
      <c r="K23" s="16"/>
      <c r="L23" s="16"/>
      <c r="M23" s="16"/>
    </row>
  </sheetData>
  <mergeCells count="2">
    <mergeCell ref="A1:N1"/>
    <mergeCell ref="A22:M23"/>
  </mergeCells>
  <dataValidations count="1">
    <dataValidation allowBlank="true" error="Usa solo I, L, U u O. Déjalo vacío si la persona no conoce la tarea." errorStyle="stop" errorTitle="Nivel no válido" operator="between" showDropDown="false" showErrorMessage="false" showInputMessage="false" sqref="B5:K16" type="list">
      <formula1>"I,L,U,O"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6"/>
    <col collapsed="false" customWidth="true" hidden="false" outlineLevel="0" max="3" min="3" style="0" width="15"/>
    <col collapsed="false" customWidth="true" hidden="false" outlineLevel="0" max="4" min="4" style="0" width="17"/>
    <col collapsed="false" customWidth="true" hidden="false" outlineLevel="0" max="5" min="5" style="0" width="16"/>
    <col collapsed="false" customWidth="true" hidden="false" outlineLevel="0" max="6" min="6" style="0" width="12"/>
    <col collapsed="false" customWidth="true" hidden="false" outlineLevel="0" max="7" min="7" style="0" width="22"/>
    <col collapsed="false" customWidth="true" hidden="false" outlineLevel="0" max="8" min="8" style="0" width="52"/>
  </cols>
  <sheetData>
    <row r="1" customFormat="false" ht="25.5" hidden="false" customHeight="true" outlineLevel="0" collapsed="false">
      <c r="A1" s="1" t="s">
        <v>83</v>
      </c>
      <c r="B1" s="1"/>
      <c r="C1" s="1"/>
      <c r="D1" s="1"/>
      <c r="E1" s="1"/>
      <c r="F1" s="1"/>
      <c r="G1" s="1"/>
      <c r="H1" s="1"/>
    </row>
    <row r="3" customFormat="false" ht="42" hidden="false" customHeight="true" outlineLevel="0" collapsed="false">
      <c r="A3" s="8" t="s">
        <v>84</v>
      </c>
      <c r="B3" s="8" t="s">
        <v>85</v>
      </c>
      <c r="C3" s="8" t="s">
        <v>86</v>
      </c>
      <c r="D3" s="8" t="s">
        <v>87</v>
      </c>
      <c r="E3" s="8" t="s">
        <v>33</v>
      </c>
      <c r="F3" s="8" t="s">
        <v>88</v>
      </c>
      <c r="G3" s="8" t="s">
        <v>81</v>
      </c>
      <c r="H3" s="8" t="s">
        <v>89</v>
      </c>
    </row>
    <row r="4" customFormat="false" ht="23.85" hidden="false" customHeight="false" outlineLevel="0" collapsed="false">
      <c r="A4" s="17" t="str">
        <f aca="false">IF(Matriz!B4="","",Matriz!B4)</f>
        <v>Operación de torno CNC</v>
      </c>
      <c r="B4" s="18" t="n">
        <f aca="false">IF($A4="","",Matriz!B18)</f>
        <v>2</v>
      </c>
      <c r="C4" s="18" t="n">
        <f aca="false">IF($A4="","",Matriz!B19)</f>
        <v>2</v>
      </c>
      <c r="D4" s="11" t="n">
        <v>1</v>
      </c>
      <c r="E4" s="12" t="n">
        <f aca="false">IF($A4="","",MAX($C4,$D4+1))</f>
        <v>2</v>
      </c>
      <c r="F4" s="12" t="n">
        <f aca="false">IF($A4="","",MAX(0,$E4-$B4))</f>
        <v>0</v>
      </c>
      <c r="G4" s="18" t="str">
        <f aca="false">IF($A4="","",IF($B4=0,"Sin cobertura",IF($B4=1,"Punto único de fallo",IF($F4&gt;0,"Bajo el mínimo","Cubierto"))))</f>
        <v>Cubierto</v>
      </c>
      <c r="H4" s="17" t="str">
        <f aca="false">IF($A4="","",IF($B4=0,"Nadie la domina. La actividad no se está ejecutando con garantías: forma a alguien antes de seguir programándola.",IF($B4=1,"Depende de una sola persona. Si falta, se cae. Abre una línea en el plan de formación hoy.",IF($F4&gt;0,"Te faltan "&amp;TEXT($F4,"0")&amp;" persona(s) para el mínimo ajustado. Prográmalas en el plan de formación.","Cumple el mínimo. Revisa de nuevo cuando cambien las estaciones o la plantilla."))))</f>
        <v>Cumple el mínimo. Revisa de nuevo cuando cambien las estaciones o la plantilla.</v>
      </c>
    </row>
    <row r="5" customFormat="false" ht="23.85" hidden="false" customHeight="false" outlineLevel="0" collapsed="false">
      <c r="A5" s="17" t="str">
        <f aca="false">IF(Matriz!C4="","",Matriz!C4)</f>
        <v>Verificación dimensional</v>
      </c>
      <c r="B5" s="18" t="n">
        <f aca="false">IF($A5="","",Matriz!C18)</f>
        <v>3</v>
      </c>
      <c r="C5" s="18" t="n">
        <f aca="false">IF($A5="","",Matriz!C19)</f>
        <v>2</v>
      </c>
      <c r="D5" s="11" t="n">
        <v>1</v>
      </c>
      <c r="E5" s="12" t="n">
        <f aca="false">IF($A5="","",MAX($C5,$D5+1))</f>
        <v>2</v>
      </c>
      <c r="F5" s="12" t="n">
        <f aca="false">IF($A5="","",MAX(0,$E5-$B5))</f>
        <v>0</v>
      </c>
      <c r="G5" s="18" t="str">
        <f aca="false">IF($A5="","",IF($B5=0,"Sin cobertura",IF($B5=1,"Punto único de fallo",IF($F5&gt;0,"Bajo el mínimo","Cubierto"))))</f>
        <v>Cubierto</v>
      </c>
      <c r="H5" s="17" t="str">
        <f aca="false">IF($A5="","",IF($B5=0,"Nadie la domina. La actividad no se está ejecutando con garantías: forma a alguien antes de seguir programándola.",IF($B5=1,"Depende de una sola persona. Si falta, se cae. Abre una línea en el plan de formación hoy.",IF($F5&gt;0,"Te faltan "&amp;TEXT($F5,"0")&amp;" persona(s) para el mínimo ajustado. Prográmalas en el plan de formación.","Cumple el mínimo. Revisa de nuevo cuando cambien las estaciones o la plantilla."))))</f>
        <v>Cumple el mínimo. Revisa de nuevo cuando cambien las estaciones o la plantilla.</v>
      </c>
    </row>
    <row r="6" customFormat="false" ht="23.85" hidden="false" customHeight="false" outlineLevel="0" collapsed="false">
      <c r="A6" s="17" t="str">
        <f aca="false">IF(Matriz!D4="","",Matriz!D4)</f>
        <v>Cambio de herramienta</v>
      </c>
      <c r="B6" s="18" t="n">
        <f aca="false">IF($A6="","",Matriz!D18)</f>
        <v>2</v>
      </c>
      <c r="C6" s="18" t="n">
        <f aca="false">IF($A6="","",Matriz!D19)</f>
        <v>2</v>
      </c>
      <c r="D6" s="11" t="n">
        <v>1</v>
      </c>
      <c r="E6" s="12" t="n">
        <f aca="false">IF($A6="","",MAX($C6,$D6+1))</f>
        <v>2</v>
      </c>
      <c r="F6" s="12" t="n">
        <f aca="false">IF($A6="","",MAX(0,$E6-$B6))</f>
        <v>0</v>
      </c>
      <c r="G6" s="18" t="str">
        <f aca="false">IF($A6="","",IF($B6=0,"Sin cobertura",IF($B6=1,"Punto único de fallo",IF($F6&gt;0,"Bajo el mínimo","Cubierto"))))</f>
        <v>Cubierto</v>
      </c>
      <c r="H6" s="17" t="str">
        <f aca="false">IF($A6="","",IF($B6=0,"Nadie la domina. La actividad no se está ejecutando con garantías: forma a alguien antes de seguir programándola.",IF($B6=1,"Depende de una sola persona. Si falta, se cae. Abre una línea en el plan de formación hoy.",IF($F6&gt;0,"Te faltan "&amp;TEXT($F6,"0")&amp;" persona(s) para el mínimo ajustado. Prográmalas en el plan de formación.","Cumple el mínimo. Revisa de nuevo cuando cambien las estaciones o la plantilla."))))</f>
        <v>Cumple el mínimo. Revisa de nuevo cuando cambien las estaciones o la plantilla.</v>
      </c>
    </row>
    <row r="7" customFormat="false" ht="23.85" hidden="false" customHeight="false" outlineLevel="0" collapsed="false">
      <c r="A7" s="17" t="str">
        <f aca="false">IF(Matriz!E4="","",Matriz!E4)</f>
        <v>Ajuste de parámetros</v>
      </c>
      <c r="B7" s="18" t="n">
        <f aca="false">IF($A7="","",Matriz!E18)</f>
        <v>1</v>
      </c>
      <c r="C7" s="18" t="n">
        <f aca="false">IF($A7="","",Matriz!E19)</f>
        <v>2</v>
      </c>
      <c r="D7" s="11" t="n">
        <v>1</v>
      </c>
      <c r="E7" s="12" t="n">
        <f aca="false">IF($A7="","",MAX($C7,$D7+1))</f>
        <v>2</v>
      </c>
      <c r="F7" s="12" t="n">
        <f aca="false">IF($A7="","",MAX(0,$E7-$B7))</f>
        <v>1</v>
      </c>
      <c r="G7" s="18" t="str">
        <f aca="false">IF($A7="","",IF($B7=0,"Sin cobertura",IF($B7=1,"Punto único de fallo",IF($F7&gt;0,"Bajo el mínimo","Cubierto"))))</f>
        <v>Punto único de fallo</v>
      </c>
      <c r="H7" s="17" t="str">
        <f aca="false">IF($A7="","",IF($B7=0,"Nadie la domina. La actividad no se está ejecutando con garantías: forma a alguien antes de seguir programándola.",IF($B7=1,"Depende de una sola persona. Si falta, se cae. Abre una línea en el plan de formación hoy.",IF($F7&gt;0,"Te faltan "&amp;TEXT($F7,"0")&amp;" persona(s) para el mínimo ajustado. Prográmalas en el plan de formación.","Cumple el mínimo. Revisa de nuevo cuando cambien las estaciones o la plantilla."))))</f>
        <v>Depende de una sola persona. Si falta, se cae. Abre una línea en el plan de formación hoy.</v>
      </c>
    </row>
    <row r="8" customFormat="false" ht="23.85" hidden="false" customHeight="false" outlineLevel="0" collapsed="false">
      <c r="A8" s="17" t="str">
        <f aca="false">IF(Matriz!F4="","",Matriz!F4)</f>
        <v>Registro en el sistema</v>
      </c>
      <c r="B8" s="18" t="n">
        <f aca="false">IF($A8="","",Matriz!F18)</f>
        <v>4</v>
      </c>
      <c r="C8" s="18" t="n">
        <f aca="false">IF($A8="","",Matriz!F19)</f>
        <v>2</v>
      </c>
      <c r="D8" s="11" t="n">
        <v>1</v>
      </c>
      <c r="E8" s="12" t="n">
        <f aca="false">IF($A8="","",MAX($C8,$D8+1))</f>
        <v>2</v>
      </c>
      <c r="F8" s="12" t="n">
        <f aca="false">IF($A8="","",MAX(0,$E8-$B8))</f>
        <v>0</v>
      </c>
      <c r="G8" s="18" t="str">
        <f aca="false">IF($A8="","",IF($B8=0,"Sin cobertura",IF($B8=1,"Punto único de fallo",IF($F8&gt;0,"Bajo el mínimo","Cubierto"))))</f>
        <v>Cubierto</v>
      </c>
      <c r="H8" s="17" t="str">
        <f aca="false">IF($A8="","",IF($B8=0,"Nadie la domina. La actividad no se está ejecutando con garantías: forma a alguien antes de seguir programándola.",IF($B8=1,"Depende de una sola persona. Si falta, se cae. Abre una línea en el plan de formación hoy.",IF($F8&gt;0,"Te faltan "&amp;TEXT($F8,"0")&amp;" persona(s) para el mínimo ajustado. Prográmalas en el plan de formación.","Cumple el mínimo. Revisa de nuevo cuando cambien las estaciones o la plantilla."))))</f>
        <v>Cumple el mínimo. Revisa de nuevo cuando cambien las estaciones o la plantilla.</v>
      </c>
    </row>
    <row r="9" customFormat="false" ht="23.85" hidden="false" customHeight="false" outlineLevel="0" collapsed="false">
      <c r="A9" s="17" t="str">
        <f aca="false">IF(Matriz!G4="","",Matriz!G4)</f>
        <v>Atención de anomalías</v>
      </c>
      <c r="B9" s="18" t="n">
        <f aca="false">IF($A9="","",Matriz!G18)</f>
        <v>0</v>
      </c>
      <c r="C9" s="18" t="n">
        <f aca="false">IF($A9="","",Matriz!G19)</f>
        <v>2</v>
      </c>
      <c r="D9" s="11" t="n">
        <v>1</v>
      </c>
      <c r="E9" s="12" t="n">
        <f aca="false">IF($A9="","",MAX($C9,$D9+1))</f>
        <v>2</v>
      </c>
      <c r="F9" s="12" t="n">
        <f aca="false">IF($A9="","",MAX(0,$E9-$B9))</f>
        <v>2</v>
      </c>
      <c r="G9" s="18" t="str">
        <f aca="false">IF($A9="","",IF($B9=0,"Sin cobertura",IF($B9=1,"Punto único de fallo",IF($F9&gt;0,"Bajo el mínimo","Cubierto"))))</f>
        <v>Sin cobertura</v>
      </c>
      <c r="H9" s="17" t="str">
        <f aca="false">IF($A9="","",IF($B9=0,"Nadie la domina. La actividad no se está ejecutando con garantías: forma a alguien antes de seguir programándola.",IF($B9=1,"Depende de una sola persona. Si falta, se cae. Abre una línea en el plan de formación hoy.",IF($F9&gt;0,"Te faltan "&amp;TEXT($F9,"0")&amp;" persona(s) para el mínimo ajustado. Prográmalas en el plan de formación.","Cumple el mínimo. Revisa de nuevo cuando cambien las estaciones o la plantilla."))))</f>
        <v>Nadie la domina. La actividad no se está ejecutando con garantías: forma a alguien antes de seguir programándola.</v>
      </c>
    </row>
    <row r="10" customFormat="false" ht="15" hidden="false" customHeight="false" outlineLevel="0" collapsed="false">
      <c r="A10" s="17" t="str">
        <f aca="false">IF(Matriz!H4="","",Matriz!H4)</f>
        <v/>
      </c>
      <c r="B10" s="18" t="str">
        <f aca="false">IF($A10="","",Matriz!H18)</f>
        <v/>
      </c>
      <c r="C10" s="18" t="str">
        <f aca="false">IF($A10="","",Matriz!H19)</f>
        <v/>
      </c>
      <c r="D10" s="11"/>
      <c r="E10" s="12" t="str">
        <f aca="false">IF($A10="","",MAX($C10,$D10+1))</f>
        <v/>
      </c>
      <c r="F10" s="12" t="str">
        <f aca="false">IF($A10="","",MAX(0,$E10-$B10))</f>
        <v/>
      </c>
      <c r="G10" s="18" t="str">
        <f aca="false">IF($A10="","",IF($B10=0,"Sin cobertura",IF($B10=1,"Punto único de fallo",IF($F10&gt;0,"Bajo el mínimo","Cubierto"))))</f>
        <v/>
      </c>
      <c r="H10" s="17" t="str">
        <f aca="false">IF($A10="","",IF($B10=0,"Nadie la domina. La actividad no se está ejecutando con garantías: forma a alguien antes de seguir programándola.",IF($B10=1,"Depende de una sola persona. Si falta, se cae. Abre una línea en el plan de formación hoy.",IF($F10&gt;0,"Te faltan "&amp;TEXT($F10,"0")&amp;" persona(s) para el mínimo ajustado. Prográmalas en el plan de formación.","Cumple el mínimo. Revisa de nuevo cuando cambien las estaciones o la plantilla."))))</f>
        <v/>
      </c>
    </row>
    <row r="11" customFormat="false" ht="15" hidden="false" customHeight="false" outlineLevel="0" collapsed="false">
      <c r="A11" s="17" t="str">
        <f aca="false">IF(Matriz!I4="","",Matriz!I4)</f>
        <v/>
      </c>
      <c r="B11" s="18" t="str">
        <f aca="false">IF($A11="","",Matriz!I18)</f>
        <v/>
      </c>
      <c r="C11" s="18" t="str">
        <f aca="false">IF($A11="","",Matriz!I19)</f>
        <v/>
      </c>
      <c r="D11" s="11"/>
      <c r="E11" s="12" t="str">
        <f aca="false">IF($A11="","",MAX($C11,$D11+1))</f>
        <v/>
      </c>
      <c r="F11" s="12" t="str">
        <f aca="false">IF($A11="","",MAX(0,$E11-$B11))</f>
        <v/>
      </c>
      <c r="G11" s="18" t="str">
        <f aca="false">IF($A11="","",IF($B11=0,"Sin cobertura",IF($B11=1,"Punto único de fallo",IF($F11&gt;0,"Bajo el mínimo","Cubierto"))))</f>
        <v/>
      </c>
      <c r="H11" s="17" t="str">
        <f aca="false">IF($A11="","",IF($B11=0,"Nadie la domina. La actividad no se está ejecutando con garantías: forma a alguien antes de seguir programándola.",IF($B11=1,"Depende de una sola persona. Si falta, se cae. Abre una línea en el plan de formación hoy.",IF($F11&gt;0,"Te faltan "&amp;TEXT($F11,"0")&amp;" persona(s) para el mínimo ajustado. Prográmalas en el plan de formación.","Cumple el mínimo. Revisa de nuevo cuando cambien las estaciones o la plantilla."))))</f>
        <v/>
      </c>
    </row>
    <row r="12" customFormat="false" ht="15" hidden="false" customHeight="false" outlineLevel="0" collapsed="false">
      <c r="A12" s="17" t="str">
        <f aca="false">IF(Matriz!J4="","",Matriz!J4)</f>
        <v/>
      </c>
      <c r="B12" s="18" t="str">
        <f aca="false">IF($A12="","",Matriz!J18)</f>
        <v/>
      </c>
      <c r="C12" s="18" t="str">
        <f aca="false">IF($A12="","",Matriz!J19)</f>
        <v/>
      </c>
      <c r="D12" s="11"/>
      <c r="E12" s="12" t="str">
        <f aca="false">IF($A12="","",MAX($C12,$D12+1))</f>
        <v/>
      </c>
      <c r="F12" s="12" t="str">
        <f aca="false">IF($A12="","",MAX(0,$E12-$B12))</f>
        <v/>
      </c>
      <c r="G12" s="18" t="str">
        <f aca="false">IF($A12="","",IF($B12=0,"Sin cobertura",IF($B12=1,"Punto único de fallo",IF($F12&gt;0,"Bajo el mínimo","Cubierto"))))</f>
        <v/>
      </c>
      <c r="H12" s="17" t="str">
        <f aca="false">IF($A12="","",IF($B12=0,"Nadie la domina. La actividad no se está ejecutando con garantías: forma a alguien antes de seguir programándola.",IF($B12=1,"Depende de una sola persona. Si falta, se cae. Abre una línea en el plan de formación hoy.",IF($F12&gt;0,"Te faltan "&amp;TEXT($F12,"0")&amp;" persona(s) para el mínimo ajustado. Prográmalas en el plan de formación.","Cumple el mínimo. Revisa de nuevo cuando cambien las estaciones o la plantilla."))))</f>
        <v/>
      </c>
    </row>
    <row r="13" customFormat="false" ht="15" hidden="false" customHeight="false" outlineLevel="0" collapsed="false">
      <c r="A13" s="17" t="str">
        <f aca="false">IF(Matriz!K4="","",Matriz!K4)</f>
        <v/>
      </c>
      <c r="B13" s="18" t="str">
        <f aca="false">IF($A13="","",Matriz!K18)</f>
        <v/>
      </c>
      <c r="C13" s="18" t="str">
        <f aca="false">IF($A13="","",Matriz!K19)</f>
        <v/>
      </c>
      <c r="D13" s="11"/>
      <c r="E13" s="12" t="str">
        <f aca="false">IF($A13="","",MAX($C13,$D13+1))</f>
        <v/>
      </c>
      <c r="F13" s="12" t="str">
        <f aca="false">IF($A13="","",MAX(0,$E13-$B13))</f>
        <v/>
      </c>
      <c r="G13" s="18" t="str">
        <f aca="false">IF($A13="","",IF($B13=0,"Sin cobertura",IF($B13=1,"Punto único de fallo",IF($F13&gt;0,"Bajo el mínimo","Cubierto"))))</f>
        <v/>
      </c>
      <c r="H13" s="17" t="str">
        <f aca="false">IF($A13="","",IF($B13=0,"Nadie la domina. La actividad no se está ejecutando con garantías: forma a alguien antes de seguir programándola.",IF($B13=1,"Depende de una sola persona. Si falta, se cae. Abre una línea en el plan de formación hoy.",IF($F13&gt;0,"Te faltan "&amp;TEXT($F13,"0")&amp;" persona(s) para el mínimo ajustado. Prográmalas en el plan de formación.","Cumple el mínimo. Revisa de nuevo cuando cambien las estaciones o la plantilla."))))</f>
        <v/>
      </c>
    </row>
    <row r="15" customFormat="false" ht="15" hidden="false" customHeight="true" outlineLevel="0" collapsed="false">
      <c r="A15" s="16" t="s">
        <v>90</v>
      </c>
      <c r="B15" s="16"/>
      <c r="C15" s="16"/>
      <c r="D15" s="16"/>
      <c r="E15" s="16"/>
      <c r="F15" s="16"/>
      <c r="G15" s="16"/>
      <c r="H15" s="16"/>
    </row>
    <row r="16" customFormat="false" ht="15" hidden="false" customHeight="false" outlineLevel="0" collapsed="false">
      <c r="A16" s="16"/>
      <c r="B16" s="16"/>
      <c r="C16" s="16"/>
      <c r="D16" s="16"/>
      <c r="E16" s="16"/>
      <c r="F16" s="16"/>
      <c r="G16" s="16"/>
      <c r="H16" s="16"/>
    </row>
    <row r="17" customFormat="false" ht="15" hidden="false" customHeight="false" outlineLevel="0" collapsed="false">
      <c r="A17" s="16"/>
      <c r="B17" s="16"/>
      <c r="C17" s="16"/>
      <c r="D17" s="16"/>
      <c r="E17" s="16"/>
      <c r="F17" s="16"/>
      <c r="G17" s="16"/>
      <c r="H17" s="16"/>
    </row>
  </sheetData>
  <mergeCells count="2">
    <mergeCell ref="A1:H1"/>
    <mergeCell ref="A15:H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28"/>
    <col collapsed="false" customWidth="true" hidden="false" outlineLevel="0" max="3" min="3" style="0" width="13"/>
    <col collapsed="false" customWidth="true" hidden="false" outlineLevel="0" max="4" min="4" style="0" width="14"/>
    <col collapsed="false" customWidth="true" hidden="false" outlineLevel="0" max="5" min="5" style="0" width="16"/>
    <col collapsed="false" customWidth="true" hidden="false" outlineLevel="0" max="6" min="6" style="0" width="22"/>
    <col collapsed="false" customWidth="true" hidden="false" outlineLevel="0" max="8" min="7" style="0" width="15"/>
    <col collapsed="false" customWidth="true" hidden="false" outlineLevel="0" max="9" min="9" style="0" width="18"/>
  </cols>
  <sheetData>
    <row r="1" customFormat="false" ht="25.5" hidden="false" customHeight="true" outlineLevel="0" collapsed="false">
      <c r="A1" s="1" t="s">
        <v>91</v>
      </c>
      <c r="B1" s="1"/>
      <c r="C1" s="1"/>
      <c r="D1" s="1"/>
      <c r="E1" s="1"/>
      <c r="F1" s="1"/>
      <c r="G1" s="1"/>
      <c r="H1" s="1"/>
      <c r="I1" s="1"/>
    </row>
    <row r="2" customFormat="false" ht="15" hidden="false" customHeight="false" outlineLevel="0" collapsed="false">
      <c r="A2" s="6" t="s">
        <v>92</v>
      </c>
      <c r="B2" s="19" t="n">
        <f aca="true">TODAY()</f>
        <v>46304</v>
      </c>
    </row>
    <row r="4" customFormat="false" ht="42" hidden="false" customHeight="true" outlineLevel="0" collapsed="false">
      <c r="A4" s="8" t="s">
        <v>66</v>
      </c>
      <c r="B4" s="8" t="s">
        <v>84</v>
      </c>
      <c r="C4" s="8" t="s">
        <v>93</v>
      </c>
      <c r="D4" s="8" t="s">
        <v>94</v>
      </c>
      <c r="E4" s="8" t="s">
        <v>95</v>
      </c>
      <c r="F4" s="8" t="s">
        <v>96</v>
      </c>
      <c r="G4" s="8" t="s">
        <v>97</v>
      </c>
      <c r="H4" s="8" t="s">
        <v>98</v>
      </c>
      <c r="I4" s="8" t="s">
        <v>99</v>
      </c>
    </row>
    <row r="5" customFormat="false" ht="15" hidden="false" customHeight="false" outlineLevel="0" collapsed="false">
      <c r="A5" s="10" t="s">
        <v>78</v>
      </c>
      <c r="B5" s="10" t="s">
        <v>68</v>
      </c>
      <c r="C5" s="11" t="s">
        <v>21</v>
      </c>
      <c r="D5" s="11" t="s">
        <v>23</v>
      </c>
      <c r="E5" s="20" t="n">
        <v>46340</v>
      </c>
      <c r="F5" s="10" t="s">
        <v>77</v>
      </c>
      <c r="G5" s="10" t="s">
        <v>100</v>
      </c>
      <c r="H5" s="12" t="n">
        <f aca="false">IF($E5="","",$E5-$B$2)</f>
        <v>36</v>
      </c>
      <c r="I5" s="12" t="str">
        <f aca="false">IF($E5="","",IF($G5="Cumplido","Cerrado",IF($H5&lt;0,"VENCIDO",IF($H5&lt;=15,"Por vencer","En plazo"))))</f>
        <v>En plazo</v>
      </c>
    </row>
    <row r="6" customFormat="false" ht="15" hidden="false" customHeight="false" outlineLevel="0" collapsed="false">
      <c r="A6" s="10" t="s">
        <v>78</v>
      </c>
      <c r="B6" s="10" t="s">
        <v>69</v>
      </c>
      <c r="C6" s="11"/>
      <c r="D6" s="11" t="s">
        <v>21</v>
      </c>
      <c r="E6" s="20" t="n">
        <v>46361</v>
      </c>
      <c r="F6" s="10" t="s">
        <v>75</v>
      </c>
      <c r="G6" s="10" t="s">
        <v>101</v>
      </c>
      <c r="H6" s="12" t="n">
        <f aca="false">IF($E6="","",$E6-$B$2)</f>
        <v>57</v>
      </c>
      <c r="I6" s="12" t="str">
        <f aca="false">IF($E6="","",IF($G6="Cumplido","Cerrado",IF($H6&lt;0,"VENCIDO",IF($H6&lt;=15,"Por vencer","En plazo"))))</f>
        <v>En plazo</v>
      </c>
    </row>
    <row r="7" customFormat="false" ht="15" hidden="false" customHeight="false" outlineLevel="0" collapsed="false">
      <c r="A7" s="10" t="s">
        <v>76</v>
      </c>
      <c r="B7" s="10" t="s">
        <v>70</v>
      </c>
      <c r="C7" s="11" t="s">
        <v>19</v>
      </c>
      <c r="D7" s="11" t="s">
        <v>23</v>
      </c>
      <c r="E7" s="20" t="n">
        <v>46319</v>
      </c>
      <c r="F7" s="10" t="s">
        <v>75</v>
      </c>
      <c r="G7" s="10" t="s">
        <v>100</v>
      </c>
      <c r="H7" s="12" t="n">
        <f aca="false">IF($E7="","",$E7-$B$2)</f>
        <v>15</v>
      </c>
      <c r="I7" s="12" t="str">
        <f aca="false">IF($E7="","",IF($G7="Cumplido","Cerrado",IF($H7&lt;0,"VENCIDO",IF($H7&lt;=15,"Por vencer","En plazo"))))</f>
        <v>Por vencer</v>
      </c>
    </row>
    <row r="8" customFormat="false" ht="15" hidden="false" customHeight="false" outlineLevel="0" collapsed="false">
      <c r="A8" s="10" t="s">
        <v>77</v>
      </c>
      <c r="B8" s="10" t="s">
        <v>67</v>
      </c>
      <c r="C8" s="11" t="s">
        <v>21</v>
      </c>
      <c r="D8" s="11" t="s">
        <v>25</v>
      </c>
      <c r="E8" s="20" t="n">
        <v>46295</v>
      </c>
      <c r="F8" s="10" t="s">
        <v>75</v>
      </c>
      <c r="G8" s="10" t="s">
        <v>100</v>
      </c>
      <c r="H8" s="12" t="n">
        <f aca="false">IF($E8="","",$E8-$B$2)</f>
        <v>-9</v>
      </c>
      <c r="I8" s="12" t="str">
        <f aca="false">IF($E8="","",IF($G8="Cumplido","Cerrado",IF($H8&lt;0,"VENCIDO",IF($H8&lt;=15,"Por vencer","En plazo"))))</f>
        <v>VENCIDO</v>
      </c>
    </row>
    <row r="9" customFormat="false" ht="15" hidden="false" customHeight="false" outlineLevel="0" collapsed="false">
      <c r="A9" s="10"/>
      <c r="B9" s="10"/>
      <c r="C9" s="11"/>
      <c r="D9" s="11"/>
      <c r="E9" s="11"/>
      <c r="F9" s="10"/>
      <c r="G9" s="10"/>
      <c r="H9" s="12" t="str">
        <f aca="false">IF($E9="","",$E9-$B$2)</f>
        <v/>
      </c>
      <c r="I9" s="12" t="str">
        <f aca="false">IF($E9="","",IF($G9="Cumplido","Cerrado",IF($H9&lt;0,"VENCIDO",IF($H9&lt;=15,"Por vencer","En plazo"))))</f>
        <v/>
      </c>
    </row>
    <row r="10" customFormat="false" ht="15" hidden="false" customHeight="false" outlineLevel="0" collapsed="false">
      <c r="A10" s="10"/>
      <c r="B10" s="10"/>
      <c r="C10" s="11"/>
      <c r="D10" s="11"/>
      <c r="E10" s="11"/>
      <c r="F10" s="10"/>
      <c r="G10" s="10"/>
      <c r="H10" s="12" t="str">
        <f aca="false">IF($E10="","",$E10-$B$2)</f>
        <v/>
      </c>
      <c r="I10" s="12" t="str">
        <f aca="false">IF($E10="","",IF($G10="Cumplido","Cerrado",IF($H10&lt;0,"VENCIDO",IF($H10&lt;=15,"Por vencer","En plazo"))))</f>
        <v/>
      </c>
    </row>
    <row r="11" customFormat="false" ht="15" hidden="false" customHeight="false" outlineLevel="0" collapsed="false">
      <c r="A11" s="10"/>
      <c r="B11" s="10"/>
      <c r="C11" s="11"/>
      <c r="D11" s="11"/>
      <c r="E11" s="11"/>
      <c r="F11" s="10"/>
      <c r="G11" s="10"/>
      <c r="H11" s="12" t="str">
        <f aca="false">IF($E11="","",$E11-$B$2)</f>
        <v/>
      </c>
      <c r="I11" s="12" t="str">
        <f aca="false">IF($E11="","",IF($G11="Cumplido","Cerrado",IF($H11&lt;0,"VENCIDO",IF($H11&lt;=15,"Por vencer","En plazo"))))</f>
        <v/>
      </c>
    </row>
    <row r="12" customFormat="false" ht="15" hidden="false" customHeight="false" outlineLevel="0" collapsed="false">
      <c r="A12" s="10"/>
      <c r="B12" s="10"/>
      <c r="C12" s="11"/>
      <c r="D12" s="11"/>
      <c r="E12" s="11"/>
      <c r="F12" s="10"/>
      <c r="G12" s="10"/>
      <c r="H12" s="12" t="str">
        <f aca="false">IF($E12="","",$E12-$B$2)</f>
        <v/>
      </c>
      <c r="I12" s="12" t="str">
        <f aca="false">IF($E12="","",IF($G12="Cumplido","Cerrado",IF($H12&lt;0,"VENCIDO",IF($H12&lt;=15,"Por vencer","En plazo"))))</f>
        <v/>
      </c>
    </row>
    <row r="13" customFormat="false" ht="15" hidden="false" customHeight="false" outlineLevel="0" collapsed="false">
      <c r="A13" s="10"/>
      <c r="B13" s="10"/>
      <c r="C13" s="11"/>
      <c r="D13" s="11"/>
      <c r="E13" s="11"/>
      <c r="F13" s="10"/>
      <c r="G13" s="10"/>
      <c r="H13" s="12" t="str">
        <f aca="false">IF($E13="","",$E13-$B$2)</f>
        <v/>
      </c>
      <c r="I13" s="12" t="str">
        <f aca="false">IF($E13="","",IF($G13="Cumplido","Cerrado",IF($H13&lt;0,"VENCIDO",IF($H13&lt;=15,"Por vencer","En plazo"))))</f>
        <v/>
      </c>
    </row>
    <row r="14" customFormat="false" ht="15" hidden="false" customHeight="false" outlineLevel="0" collapsed="false">
      <c r="A14" s="10"/>
      <c r="B14" s="10"/>
      <c r="C14" s="11"/>
      <c r="D14" s="11"/>
      <c r="E14" s="11"/>
      <c r="F14" s="10"/>
      <c r="G14" s="10"/>
      <c r="H14" s="12" t="str">
        <f aca="false">IF($E14="","",$E14-$B$2)</f>
        <v/>
      </c>
      <c r="I14" s="12" t="str">
        <f aca="false">IF($E14="","",IF($G14="Cumplido","Cerrado",IF($H14&lt;0,"VENCIDO",IF($H14&lt;=15,"Por vencer","En plazo"))))</f>
        <v/>
      </c>
    </row>
    <row r="15" customFormat="false" ht="15" hidden="false" customHeight="false" outlineLevel="0" collapsed="false">
      <c r="A15" s="10"/>
      <c r="B15" s="10"/>
      <c r="C15" s="11"/>
      <c r="D15" s="11"/>
      <c r="E15" s="11"/>
      <c r="F15" s="10"/>
      <c r="G15" s="10"/>
      <c r="H15" s="12" t="str">
        <f aca="false">IF($E15="","",$E15-$B$2)</f>
        <v/>
      </c>
      <c r="I15" s="12" t="str">
        <f aca="false">IF($E15="","",IF($G15="Cumplido","Cerrado",IF($H15&lt;0,"VENCIDO",IF($H15&lt;=15,"Por vencer","En plazo"))))</f>
        <v/>
      </c>
    </row>
    <row r="16" customFormat="false" ht="15" hidden="false" customHeight="false" outlineLevel="0" collapsed="false">
      <c r="A16" s="10"/>
      <c r="B16" s="10"/>
      <c r="C16" s="11"/>
      <c r="D16" s="11"/>
      <c r="E16" s="11"/>
      <c r="F16" s="10"/>
      <c r="G16" s="10"/>
      <c r="H16" s="12" t="str">
        <f aca="false">IF($E16="","",$E16-$B$2)</f>
        <v/>
      </c>
      <c r="I16" s="12" t="str">
        <f aca="false">IF($E16="","",IF($G16="Cumplido","Cerrado",IF($H16&lt;0,"VENCIDO",IF($H16&lt;=15,"Por vencer","En plazo"))))</f>
        <v/>
      </c>
    </row>
    <row r="17" customFormat="false" ht="15" hidden="false" customHeight="false" outlineLevel="0" collapsed="false">
      <c r="A17" s="10"/>
      <c r="B17" s="10"/>
      <c r="C17" s="11"/>
      <c r="D17" s="11"/>
      <c r="E17" s="11"/>
      <c r="F17" s="10"/>
      <c r="G17" s="10"/>
      <c r="H17" s="12" t="str">
        <f aca="false">IF($E17="","",$E17-$B$2)</f>
        <v/>
      </c>
      <c r="I17" s="12" t="str">
        <f aca="false">IF($E17="","",IF($G17="Cumplido","Cerrado",IF($H17&lt;0,"VENCIDO",IF($H17&lt;=15,"Por vencer","En plazo"))))</f>
        <v/>
      </c>
    </row>
    <row r="18" customFormat="false" ht="15" hidden="false" customHeight="false" outlineLevel="0" collapsed="false">
      <c r="A18" s="10"/>
      <c r="B18" s="10"/>
      <c r="C18" s="11"/>
      <c r="D18" s="11"/>
      <c r="E18" s="11"/>
      <c r="F18" s="10"/>
      <c r="G18" s="10"/>
      <c r="H18" s="12" t="str">
        <f aca="false">IF($E18="","",$E18-$B$2)</f>
        <v/>
      </c>
      <c r="I18" s="12" t="str">
        <f aca="false">IF($E18="","",IF($G18="Cumplido","Cerrado",IF($H18&lt;0,"VENCIDO",IF($H18&lt;=15,"Por vencer","En plazo"))))</f>
        <v/>
      </c>
    </row>
    <row r="19" customFormat="false" ht="15" hidden="false" customHeight="false" outlineLevel="0" collapsed="false">
      <c r="A19" s="10"/>
      <c r="B19" s="10"/>
      <c r="C19" s="11"/>
      <c r="D19" s="11"/>
      <c r="E19" s="11"/>
      <c r="F19" s="10"/>
      <c r="G19" s="10"/>
      <c r="H19" s="12" t="str">
        <f aca="false">IF($E19="","",$E19-$B$2)</f>
        <v/>
      </c>
      <c r="I19" s="12" t="str">
        <f aca="false">IF($E19="","",IF($G19="Cumplido","Cerrado",IF($H19&lt;0,"VENCIDO",IF($H19&lt;=15,"Por vencer","En plazo"))))</f>
        <v/>
      </c>
    </row>
    <row r="20" customFormat="false" ht="15" hidden="false" customHeight="false" outlineLevel="0" collapsed="false">
      <c r="A20" s="10"/>
      <c r="B20" s="10"/>
      <c r="C20" s="11"/>
      <c r="D20" s="11"/>
      <c r="E20" s="11"/>
      <c r="F20" s="10"/>
      <c r="G20" s="10"/>
      <c r="H20" s="12" t="str">
        <f aca="false">IF($E20="","",$E20-$B$2)</f>
        <v/>
      </c>
      <c r="I20" s="12" t="str">
        <f aca="false">IF($E20="","",IF($G20="Cumplido","Cerrado",IF($H20&lt;0,"VENCIDO",IF($H20&lt;=15,"Por vencer","En plazo"))))</f>
        <v/>
      </c>
    </row>
    <row r="21" customFormat="false" ht="15" hidden="false" customHeight="false" outlineLevel="0" collapsed="false">
      <c r="A21" s="10"/>
      <c r="B21" s="10"/>
      <c r="C21" s="11"/>
      <c r="D21" s="11"/>
      <c r="E21" s="11"/>
      <c r="F21" s="10"/>
      <c r="G21" s="10"/>
      <c r="H21" s="12" t="str">
        <f aca="false">IF($E21="","",$E21-$B$2)</f>
        <v/>
      </c>
      <c r="I21" s="12" t="str">
        <f aca="false">IF($E21="","",IF($G21="Cumplido","Cerrado",IF($H21&lt;0,"VENCIDO",IF($H21&lt;=15,"Por vencer","En plazo"))))</f>
        <v/>
      </c>
    </row>
    <row r="22" customFormat="false" ht="15" hidden="false" customHeight="false" outlineLevel="0" collapsed="false">
      <c r="A22" s="10"/>
      <c r="B22" s="10"/>
      <c r="C22" s="11"/>
      <c r="D22" s="11"/>
      <c r="E22" s="11"/>
      <c r="F22" s="10"/>
      <c r="G22" s="10"/>
      <c r="H22" s="12" t="str">
        <f aca="false">IF($E22="","",$E22-$B$2)</f>
        <v/>
      </c>
      <c r="I22" s="12" t="str">
        <f aca="false">IF($E22="","",IF($G22="Cumplido","Cerrado",IF($H22&lt;0,"VENCIDO",IF($H22&lt;=15,"Por vencer","En plazo"))))</f>
        <v/>
      </c>
    </row>
    <row r="23" customFormat="false" ht="15" hidden="false" customHeight="false" outlineLevel="0" collapsed="false">
      <c r="A23" s="10"/>
      <c r="B23" s="10"/>
      <c r="C23" s="11"/>
      <c r="D23" s="11"/>
      <c r="E23" s="11"/>
      <c r="F23" s="10"/>
      <c r="G23" s="10"/>
      <c r="H23" s="12" t="str">
        <f aca="false">IF($E23="","",$E23-$B$2)</f>
        <v/>
      </c>
      <c r="I23" s="12" t="str">
        <f aca="false">IF($E23="","",IF($G23="Cumplido","Cerrado",IF($H23&lt;0,"VENCIDO",IF($H23&lt;=15,"Por vencer","En plazo"))))</f>
        <v/>
      </c>
    </row>
    <row r="24" customFormat="false" ht="15" hidden="false" customHeight="false" outlineLevel="0" collapsed="false">
      <c r="A24" s="10"/>
      <c r="B24" s="10"/>
      <c r="C24" s="11"/>
      <c r="D24" s="11"/>
      <c r="E24" s="11"/>
      <c r="F24" s="10"/>
      <c r="G24" s="10"/>
      <c r="H24" s="12" t="str">
        <f aca="false">IF($E24="","",$E24-$B$2)</f>
        <v/>
      </c>
      <c r="I24" s="12" t="str">
        <f aca="false">IF($E24="","",IF($G24="Cumplido","Cerrado",IF($H24&lt;0,"VENCIDO",IF($H24&lt;=15,"Por vencer","En plazo"))))</f>
        <v/>
      </c>
    </row>
    <row r="26" customFormat="false" ht="15" hidden="false" customHeight="false" outlineLevel="0" collapsed="false">
      <c r="A26" s="21" t="s">
        <v>102</v>
      </c>
    </row>
    <row r="27" customFormat="false" ht="15" hidden="false" customHeight="false" outlineLevel="0" collapsed="false">
      <c r="A27" s="22" t="s">
        <v>103</v>
      </c>
      <c r="B27" s="23" t="n">
        <f aca="false">COUNTIFS($A$5:$A$24,"&lt;&gt;",$G$5:$G$24,"&lt;&gt;Cumplido")</f>
        <v>4</v>
      </c>
    </row>
    <row r="28" customFormat="false" ht="15" hidden="false" customHeight="false" outlineLevel="0" collapsed="false">
      <c r="A28" s="22" t="s">
        <v>104</v>
      </c>
      <c r="B28" s="23" t="n">
        <f aca="false">COUNTIF($I$5:$I$24,"VENCIDO")</f>
        <v>1</v>
      </c>
    </row>
    <row r="29" customFormat="false" ht="15" hidden="false" customHeight="false" outlineLevel="0" collapsed="false">
      <c r="A29" s="22" t="s">
        <v>105</v>
      </c>
      <c r="B29" s="23" t="n">
        <f aca="false">COUNTIF($I$5:$I$24,"Por vencer")</f>
        <v>1</v>
      </c>
    </row>
    <row r="30" customFormat="false" ht="15" hidden="false" customHeight="false" outlineLevel="0" collapsed="false">
      <c r="A30" s="22" t="s">
        <v>106</v>
      </c>
      <c r="B30" s="23" t="n">
        <f aca="false">COUNTIF($G$5:$G$24,"Cumplido")</f>
        <v>0</v>
      </c>
    </row>
    <row r="32" customFormat="false" ht="15" hidden="false" customHeight="true" outlineLevel="0" collapsed="false">
      <c r="A32" s="16" t="s">
        <v>107</v>
      </c>
      <c r="B32" s="16"/>
      <c r="C32" s="16"/>
      <c r="D32" s="16"/>
      <c r="E32" s="16"/>
      <c r="F32" s="16"/>
      <c r="G32" s="16"/>
      <c r="H32" s="16"/>
      <c r="I32" s="16"/>
    </row>
    <row r="33" customFormat="false" ht="15" hidden="false" customHeight="false" outlineLevel="0" collapsed="false">
      <c r="A33" s="16"/>
      <c r="B33" s="16"/>
      <c r="C33" s="16"/>
      <c r="D33" s="16"/>
      <c r="E33" s="16"/>
      <c r="F33" s="16"/>
      <c r="G33" s="16"/>
      <c r="H33" s="16"/>
      <c r="I33" s="16"/>
    </row>
  </sheetData>
  <mergeCells count="2">
    <mergeCell ref="A1:I1"/>
    <mergeCell ref="A32:I33"/>
  </mergeCells>
  <dataValidations count="2">
    <dataValidation allowBlank="true" errorStyle="stop" operator="between" showDropDown="false" showErrorMessage="false" showInputMessage="false" sqref="C5:D24" type="list">
      <formula1>"I,L,U,O"</formula1>
      <formula2>0</formula2>
    </dataValidation>
    <dataValidation allowBlank="true" errorStyle="stop" operator="between" showDropDown="false" showErrorMessage="false" showInputMessage="false" sqref="G5:G24" type="list">
      <formula1>"No iniciado,En curso,Cumplido,Cancelado"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2"/>
    <col collapsed="false" customWidth="true" hidden="false" outlineLevel="0" max="3" min="3" style="0" width="10"/>
    <col collapsed="false" customWidth="true" hidden="false" outlineLevel="0" max="4" min="4" style="0" width="34"/>
    <col collapsed="false" customWidth="true" hidden="false" outlineLevel="0" max="5" min="5" style="0" width="54"/>
  </cols>
  <sheetData>
    <row r="1" customFormat="false" ht="25.5" hidden="false" customHeight="true" outlineLevel="0" collapsed="false">
      <c r="A1" s="1" t="s">
        <v>108</v>
      </c>
      <c r="B1" s="1"/>
      <c r="C1" s="1"/>
      <c r="D1" s="1"/>
      <c r="E1" s="1"/>
    </row>
    <row r="3" customFormat="false" ht="31.5" hidden="false" customHeight="true" outlineLevel="0" collapsed="false">
      <c r="A3" s="8" t="s">
        <v>109</v>
      </c>
      <c r="B3" s="8" t="s">
        <v>110</v>
      </c>
      <c r="C3" s="8" t="s">
        <v>111</v>
      </c>
      <c r="D3" s="8" t="s">
        <v>112</v>
      </c>
      <c r="E3" s="8" t="s">
        <v>113</v>
      </c>
    </row>
    <row r="4" customFormat="false" ht="33.75" hidden="false" customHeight="true" outlineLevel="0" collapsed="false">
      <c r="A4" s="18" t="n">
        <v>1</v>
      </c>
      <c r="B4" s="17" t="s">
        <v>114</v>
      </c>
      <c r="C4" s="11"/>
      <c r="D4" s="24" t="s">
        <v>115</v>
      </c>
      <c r="E4" s="17" t="s">
        <v>116</v>
      </c>
    </row>
    <row r="5" customFormat="false" ht="33.75" hidden="false" customHeight="true" outlineLevel="0" collapsed="false">
      <c r="A5" s="18" t="n">
        <v>2</v>
      </c>
      <c r="B5" s="17" t="s">
        <v>117</v>
      </c>
      <c r="C5" s="11"/>
      <c r="D5" s="24" t="s">
        <v>118</v>
      </c>
      <c r="E5" s="17" t="s">
        <v>119</v>
      </c>
    </row>
    <row r="6" customFormat="false" ht="33.75" hidden="false" customHeight="true" outlineLevel="0" collapsed="false">
      <c r="A6" s="18" t="n">
        <v>3</v>
      </c>
      <c r="B6" s="17" t="s">
        <v>120</v>
      </c>
      <c r="C6" s="11"/>
      <c r="D6" s="24" t="s">
        <v>121</v>
      </c>
      <c r="E6" s="17" t="s">
        <v>122</v>
      </c>
    </row>
    <row r="7" customFormat="false" ht="33.75" hidden="false" customHeight="true" outlineLevel="0" collapsed="false">
      <c r="A7" s="18" t="n">
        <v>4</v>
      </c>
      <c r="B7" s="17" t="s">
        <v>123</v>
      </c>
      <c r="C7" s="11"/>
      <c r="D7" s="24" t="s">
        <v>124</v>
      </c>
      <c r="E7" s="17" t="s">
        <v>125</v>
      </c>
    </row>
    <row r="8" customFormat="false" ht="33.75" hidden="false" customHeight="true" outlineLevel="0" collapsed="false">
      <c r="A8" s="18" t="n">
        <v>5</v>
      </c>
      <c r="B8" s="17" t="s">
        <v>126</v>
      </c>
      <c r="C8" s="11"/>
      <c r="D8" s="24" t="s">
        <v>127</v>
      </c>
      <c r="E8" s="17" t="s">
        <v>128</v>
      </c>
    </row>
    <row r="9" customFormat="false" ht="33.75" hidden="false" customHeight="true" outlineLevel="0" collapsed="false">
      <c r="A9" s="18" t="n">
        <v>6</v>
      </c>
      <c r="B9" s="17" t="s">
        <v>129</v>
      </c>
      <c r="C9" s="11"/>
      <c r="D9" s="24" t="s">
        <v>130</v>
      </c>
      <c r="E9" s="17" t="s">
        <v>131</v>
      </c>
    </row>
    <row r="10" customFormat="false" ht="33.75" hidden="false" customHeight="true" outlineLevel="0" collapsed="false">
      <c r="A10" s="18" t="n">
        <v>7</v>
      </c>
      <c r="B10" s="17" t="s">
        <v>132</v>
      </c>
      <c r="C10" s="11"/>
      <c r="D10" s="24" t="s">
        <v>133</v>
      </c>
      <c r="E10" s="17" t="s">
        <v>134</v>
      </c>
    </row>
    <row r="11" customFormat="false" ht="33.75" hidden="false" customHeight="true" outlineLevel="0" collapsed="false">
      <c r="A11" s="18" t="n">
        <v>8</v>
      </c>
      <c r="B11" s="17" t="s">
        <v>135</v>
      </c>
      <c r="C11" s="11"/>
      <c r="D11" s="24" t="s">
        <v>136</v>
      </c>
      <c r="E11" s="17" t="s">
        <v>137</v>
      </c>
    </row>
    <row r="12" customFormat="false" ht="33.75" hidden="false" customHeight="true" outlineLevel="0" collapsed="false">
      <c r="A12" s="18" t="n">
        <v>9</v>
      </c>
      <c r="B12" s="17" t="s">
        <v>138</v>
      </c>
      <c r="C12" s="11"/>
      <c r="D12" s="24" t="s">
        <v>139</v>
      </c>
      <c r="E12" s="17" t="s">
        <v>140</v>
      </c>
    </row>
    <row r="13" customFormat="false" ht="33.75" hidden="false" customHeight="true" outlineLevel="0" collapsed="false">
      <c r="A13" s="18" t="n">
        <v>10</v>
      </c>
      <c r="B13" s="17" t="s">
        <v>141</v>
      </c>
      <c r="C13" s="11"/>
      <c r="D13" s="24" t="s">
        <v>142</v>
      </c>
      <c r="E13" s="17" t="s">
        <v>143</v>
      </c>
    </row>
    <row r="14" customFormat="false" ht="33.75" hidden="false" customHeight="true" outlineLevel="0" collapsed="false">
      <c r="A14" s="18" t="n">
        <v>11</v>
      </c>
      <c r="B14" s="17" t="s">
        <v>144</v>
      </c>
      <c r="C14" s="11"/>
      <c r="D14" s="24" t="s">
        <v>145</v>
      </c>
      <c r="E14" s="17" t="s">
        <v>146</v>
      </c>
    </row>
    <row r="15" customFormat="false" ht="33.75" hidden="false" customHeight="true" outlineLevel="0" collapsed="false">
      <c r="A15" s="18" t="n">
        <v>12</v>
      </c>
      <c r="B15" s="17" t="s">
        <v>147</v>
      </c>
      <c r="C15" s="11"/>
      <c r="D15" s="24" t="s">
        <v>148</v>
      </c>
      <c r="E15" s="17" t="s">
        <v>149</v>
      </c>
    </row>
    <row r="17" customFormat="false" ht="15" hidden="false" customHeight="false" outlineLevel="0" collapsed="false">
      <c r="B17" s="25" t="s">
        <v>150</v>
      </c>
      <c r="C17" s="23" t="n">
        <f aca="false">COUNTIF($C$4:$C$15,"Sí")</f>
        <v>0</v>
      </c>
    </row>
    <row r="18" customFormat="false" ht="15" hidden="false" customHeight="false" outlineLevel="0" collapsed="false">
      <c r="B18" s="25" t="s">
        <v>151</v>
      </c>
      <c r="C18" s="23" t="n">
        <f aca="false">COUNTIF($C$4:$C$15,"No")</f>
        <v>0</v>
      </c>
    </row>
    <row r="19" customFormat="false" ht="15" hidden="false" customHeight="false" outlineLevel="0" collapsed="false">
      <c r="B19" s="25" t="s">
        <v>152</v>
      </c>
      <c r="C19" s="23" t="n">
        <f aca="false">12-COUNTA($C$4:$C$15)</f>
        <v>12</v>
      </c>
    </row>
  </sheetData>
  <mergeCells count="1">
    <mergeCell ref="A1:E1"/>
  </mergeCells>
  <dataValidations count="1">
    <dataValidation allowBlank="true" errorStyle="stop" operator="between" showDropDown="false" showErrorMessage="false" showInputMessage="false" sqref="C4:C15" type="list">
      <formula1>"Sí,No,N/A"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2026-10-09T03:37:29Z</dcterms:created>
  <dc:creator>openpyxl</dc:creator>
  <dc:description/>
  <dc:language>en-US</dc:language>
  <cp:lastModifiedBy/>
  <dcterms:modified xsi:type="dcterms:W3CDTF">2026-10-09T03:37:29Z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