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0473/2. Tabla/"/>
    </mc:Choice>
  </mc:AlternateContent>
  <xr:revisionPtr revIDLastSave="419" documentId="11_8AB5206481D0430BEC9C137C4949A1A678E0CF70" xr6:coauthVersionLast="47" xr6:coauthVersionMax="47" xr10:uidLastSave="{DDF78C7A-40A8-4997-B663-E92936EF6CE7}"/>
  <bookViews>
    <workbookView xWindow="21780" yWindow="-21600" windowWidth="26010" windowHeight="20985" activeTab="1" xr2:uid="{00000000-000D-0000-FFFF-FFFF00000000}"/>
  </bookViews>
  <sheets>
    <sheet name="graf. 1" sheetId="1" r:id="rId1"/>
    <sheet name="tabl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F36" i="2"/>
  <c r="C38" i="2"/>
  <c r="C39" i="2"/>
  <c r="C40" i="2"/>
  <c r="C41" i="2"/>
  <c r="C42" i="2"/>
  <c r="C37" i="2"/>
  <c r="C5" i="2"/>
  <c r="C6" i="2" s="1"/>
  <c r="C7" i="2" s="1"/>
  <c r="C8" i="2" s="1"/>
  <c r="D3" i="2"/>
  <c r="D4" i="2" s="1"/>
  <c r="D5" i="2" s="1"/>
  <c r="D6" i="2" s="1"/>
  <c r="D7" i="2" s="1"/>
  <c r="D8" i="2" s="1"/>
  <c r="F39" i="2" l="1"/>
  <c r="F40" i="2"/>
  <c r="F38" i="2"/>
  <c r="G36" i="2"/>
  <c r="F37" i="2"/>
  <c r="F42" i="2"/>
  <c r="F41" i="2"/>
  <c r="G41" i="2" l="1"/>
  <c r="G39" i="2"/>
  <c r="G37" i="2"/>
  <c r="G38" i="2"/>
  <c r="H36" i="2"/>
  <c r="G40" i="2"/>
  <c r="G42" i="2"/>
  <c r="I36" i="2" l="1"/>
  <c r="H39" i="2"/>
  <c r="H40" i="2"/>
  <c r="H41" i="2"/>
  <c r="H42" i="2"/>
  <c r="H37" i="2"/>
  <c r="H38" i="2"/>
  <c r="J36" i="2" l="1"/>
  <c r="I38" i="2"/>
  <c r="I39" i="2"/>
  <c r="I41" i="2"/>
  <c r="I40" i="2"/>
  <c r="I42" i="2"/>
  <c r="I37" i="2"/>
  <c r="J39" i="2" l="1"/>
  <c r="J40" i="2"/>
  <c r="J41" i="2"/>
  <c r="J42" i="2"/>
  <c r="J37" i="2"/>
  <c r="J38" i="2"/>
  <c r="F5" i="1" l="1"/>
  <c r="D5" i="1"/>
  <c r="F4" i="1"/>
  <c r="D4" i="1"/>
  <c r="F3" i="1"/>
  <c r="D3" i="1"/>
</calcChain>
</file>

<file path=xl/sharedStrings.xml><?xml version="1.0" encoding="utf-8"?>
<sst xmlns="http://schemas.openxmlformats.org/spreadsheetml/2006/main" count="28" uniqueCount="17">
  <si>
    <t>Educación Especial</t>
  </si>
  <si>
    <t>Escuela rural</t>
  </si>
  <si>
    <t>Escuela especializada</t>
  </si>
  <si>
    <t>Grado primario</t>
  </si>
  <si>
    <t>Asignación base 
por alumno</t>
  </si>
  <si>
    <t>Estudiante de bajos 
ingresos</t>
  </si>
  <si>
    <t>Escuela de todos 
los niveles</t>
  </si>
  <si>
    <t>base rural</t>
  </si>
  <si>
    <t>base urban</t>
  </si>
  <si>
    <t>bajos ingresos</t>
  </si>
  <si>
    <t>Año Académico</t>
  </si>
  <si>
    <t>Crecimiento (pond.)</t>
  </si>
  <si>
    <t>Base "Per Pupil"
(Urbano)</t>
  </si>
  <si>
    <t>Base "Per Pupil"
(Rural)</t>
  </si>
  <si>
    <t>Con desventaja económica</t>
  </si>
  <si>
    <t>Sin desventaja económica</t>
  </si>
  <si>
    <t>Año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</si>
</sst>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yriad pro condensed"/>
    </font>
    <font>
      <b/>
      <sz val="12"/>
      <color theme="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44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4" fontId="2" fillId="0" borderId="0" xfId="0" applyNumberFormat="1" applyFont="1"/>
    <xf numFmtId="9" fontId="2" fillId="0" borderId="0" xfId="2" applyFont="1"/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2" fillId="0" borderId="1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94A65"/>
      <color rgb="FF246E94"/>
      <color rgb="FFFF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47345781099224"/>
          <c:y val="5.0925925925925923E-2"/>
          <c:w val="0.68952651076847971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37-4BF6-87DE-F87E5CE3498E}"/>
              </c:ext>
            </c:extLst>
          </c:dPt>
          <c:dPt>
            <c:idx val="1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37-4BF6-87DE-F87E5CE3498E}"/>
              </c:ext>
            </c:extLst>
          </c:dPt>
          <c:dPt>
            <c:idx val="2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337-4BF6-87DE-F87E5CE3498E}"/>
              </c:ext>
            </c:extLst>
          </c:dPt>
          <c:dPt>
            <c:idx val="3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37-4BF6-87DE-F87E5CE3498E}"/>
              </c:ext>
            </c:extLst>
          </c:dPt>
          <c:dPt>
            <c:idx val="4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37-4BF6-87DE-F87E5CE3498E}"/>
              </c:ext>
            </c:extLst>
          </c:dPt>
          <c:dPt>
            <c:idx val="5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37-4BF6-87DE-F87E5CE3498E}"/>
              </c:ext>
            </c:extLst>
          </c:dPt>
          <c:dPt>
            <c:idx val="6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337-4BF6-87DE-F87E5CE349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s-P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1'!$A$1:$A$7</c:f>
              <c:strCache>
                <c:ptCount val="7"/>
                <c:pt idx="0">
                  <c:v>Escuela rural</c:v>
                </c:pt>
                <c:pt idx="1">
                  <c:v>Escuela especializada</c:v>
                </c:pt>
                <c:pt idx="2">
                  <c:v>Escuela de todos 
los niveles</c:v>
                </c:pt>
                <c:pt idx="3">
                  <c:v>Grado primario</c:v>
                </c:pt>
                <c:pt idx="4">
                  <c:v>Educación Especial</c:v>
                </c:pt>
                <c:pt idx="5">
                  <c:v>Estudiante de bajos 
ingresos</c:v>
                </c:pt>
                <c:pt idx="6">
                  <c:v>Asignación base 
por alumno</c:v>
                </c:pt>
              </c:strCache>
            </c:strRef>
          </c:cat>
          <c:val>
            <c:numRef>
              <c:f>'graf. 1'!$B$1:$B$7</c:f>
              <c:numCache>
                <c:formatCode>_-"$"* #,##0_-;\-"$"* #,##0_-;_-"$"* "-"??_-;_-@_-</c:formatCode>
                <c:ptCount val="7"/>
                <c:pt idx="0">
                  <c:v>430.22</c:v>
                </c:pt>
                <c:pt idx="1">
                  <c:v>215.11</c:v>
                </c:pt>
                <c:pt idx="2">
                  <c:v>129.07</c:v>
                </c:pt>
                <c:pt idx="3">
                  <c:v>645.34</c:v>
                </c:pt>
                <c:pt idx="4">
                  <c:v>860.45</c:v>
                </c:pt>
                <c:pt idx="5">
                  <c:v>860.45</c:v>
                </c:pt>
                <c:pt idx="6">
                  <c:v>2151.12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7-4BF6-87DE-F87E5CE3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3409743"/>
        <c:axId val="663426543"/>
      </c:barChart>
      <c:catAx>
        <c:axId val="663409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yriad pro condensed"/>
                <a:ea typeface="+mn-ea"/>
                <a:cs typeface="+mn-cs"/>
              </a:defRPr>
            </a:pPr>
            <a:endParaRPr lang="es-PR"/>
          </a:p>
        </c:txPr>
        <c:crossAx val="663426543"/>
        <c:crosses val="autoZero"/>
        <c:auto val="1"/>
        <c:lblAlgn val="ctr"/>
        <c:lblOffset val="100"/>
        <c:noMultiLvlLbl val="0"/>
      </c:catAx>
      <c:valAx>
        <c:axId val="663426543"/>
        <c:scaling>
          <c:orientation val="minMax"/>
        </c:scaling>
        <c:delete val="0"/>
        <c:axPos val="b"/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40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409575</xdr:colOff>
      <xdr:row>9</xdr:row>
      <xdr:rowOff>114300</xdr:rowOff>
    </xdr:from>
    <xdr:to>
      <xdr:col>21</xdr:col>
      <xdr:colOff>104775</xdr:colOff>
      <xdr:row>33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F4C89D-2B8C-FFAD-0956-741C6ABAF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B1" sqref="B1"/>
    </sheetView>
  </sheetViews>
  <sheetFormatPr defaultRowHeight="14.25"/>
  <cols>
    <col min="1" max="1" width="17.46484375" bestFit="1" customWidth="1"/>
    <col min="2" max="2" width="11.86328125" bestFit="1" customWidth="1"/>
    <col min="4" max="6" width="13.3984375" bestFit="1" customWidth="1"/>
  </cols>
  <sheetData>
    <row r="1" spans="1:6">
      <c r="A1" t="s">
        <v>1</v>
      </c>
      <c r="B1" s="2">
        <v>430.22</v>
      </c>
    </row>
    <row r="2" spans="1:6">
      <c r="A2" t="s">
        <v>2</v>
      </c>
      <c r="B2" s="2">
        <v>215.11</v>
      </c>
    </row>
    <row r="3" spans="1:6" ht="28.5">
      <c r="A3" s="1" t="s">
        <v>6</v>
      </c>
      <c r="B3" s="2">
        <v>129.07</v>
      </c>
      <c r="C3" t="s">
        <v>7</v>
      </c>
      <c r="D3" s="3">
        <f>B1+B2+B3+B7</f>
        <v>2925.52</v>
      </c>
      <c r="E3" s="4" t="s">
        <v>8</v>
      </c>
      <c r="F3" s="3">
        <f>B2+B3+B7</f>
        <v>2495.2999999999997</v>
      </c>
    </row>
    <row r="4" spans="1:6">
      <c r="A4" t="s">
        <v>3</v>
      </c>
      <c r="B4" s="2">
        <v>645.34</v>
      </c>
      <c r="C4" t="s">
        <v>9</v>
      </c>
      <c r="D4" s="3">
        <f>D3+B6</f>
        <v>3785.9700000000003</v>
      </c>
      <c r="E4" s="4" t="s">
        <v>9</v>
      </c>
      <c r="F4" s="3">
        <f>F3+B6</f>
        <v>3355.75</v>
      </c>
    </row>
    <row r="5" spans="1:6">
      <c r="A5" t="s">
        <v>0</v>
      </c>
      <c r="B5" s="2">
        <v>860.45</v>
      </c>
      <c r="D5" s="4">
        <f>D4*316</f>
        <v>1196366.52</v>
      </c>
      <c r="F5" s="4">
        <f>F4*319</f>
        <v>1070484.25</v>
      </c>
    </row>
    <row r="6" spans="1:6" ht="28.5">
      <c r="A6" s="1" t="s">
        <v>5</v>
      </c>
      <c r="B6" s="2">
        <v>860.45</v>
      </c>
    </row>
    <row r="7" spans="1:6" ht="28.5">
      <c r="A7" s="1" t="s">
        <v>4</v>
      </c>
      <c r="B7" s="2">
        <v>2151.12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20A9-4B65-4979-BB0B-31F4254044BF}">
  <dimension ref="B2:P42"/>
  <sheetViews>
    <sheetView tabSelected="1" workbookViewId="0">
      <selection sqref="A1:XFD1048576"/>
    </sheetView>
  </sheetViews>
  <sheetFormatPr defaultRowHeight="15"/>
  <cols>
    <col min="1" max="1" width="9.06640625" style="6"/>
    <col min="2" max="2" width="15.3984375" style="6" customWidth="1"/>
    <col min="3" max="3" width="21.6640625" style="6" customWidth="1"/>
    <col min="4" max="4" width="18.59765625" style="6" customWidth="1"/>
    <col min="5" max="5" width="12" style="6" bestFit="1" customWidth="1"/>
    <col min="6" max="6" width="11.9296875" style="6" bestFit="1" customWidth="1"/>
    <col min="7" max="7" width="12" style="6" bestFit="1" customWidth="1"/>
    <col min="8" max="10" width="11.9296875" style="6" bestFit="1" customWidth="1"/>
    <col min="11" max="11" width="13.6640625" style="6" customWidth="1"/>
    <col min="12" max="12" width="16.33203125" style="6" customWidth="1"/>
    <col min="13" max="13" width="17.265625" style="6" bestFit="1" customWidth="1"/>
    <col min="14" max="14" width="16.33203125" style="6" bestFit="1" customWidth="1"/>
    <col min="15" max="15" width="17.265625" style="6" bestFit="1" customWidth="1"/>
    <col min="16" max="16384" width="9.06640625" style="6"/>
  </cols>
  <sheetData>
    <row r="2" spans="2:13" ht="39" customHeight="1">
      <c r="B2" s="8" t="s">
        <v>10</v>
      </c>
      <c r="C2" s="8" t="s">
        <v>12</v>
      </c>
      <c r="D2" s="8" t="s">
        <v>13</v>
      </c>
    </row>
    <row r="3" spans="2:13" ht="23.35" customHeight="1">
      <c r="B3" s="9">
        <v>2026</v>
      </c>
      <c r="C3" s="10">
        <f>E36+E41+E40</f>
        <v>2495.3000000000002</v>
      </c>
      <c r="D3" s="10">
        <f>E36+E42+E41+E40</f>
        <v>2925.5200000000004</v>
      </c>
    </row>
    <row r="4" spans="2:13" ht="23.35" customHeight="1">
      <c r="B4" s="9">
        <v>2027</v>
      </c>
      <c r="C4" s="10">
        <f>C3*($C$16+1)</f>
        <v>2674.7858931283326</v>
      </c>
      <c r="D4" s="10">
        <f>D3*($C$16+1)</f>
        <v>3135.9514391314874</v>
      </c>
    </row>
    <row r="5" spans="2:13" ht="23.35" customHeight="1">
      <c r="B5" s="9">
        <v>2028</v>
      </c>
      <c r="C5" s="10">
        <f t="shared" ref="C5:C8" si="0">C4*($C$16+1)</f>
        <v>2867.182132039567</v>
      </c>
      <c r="D5" s="10">
        <f t="shared" ref="D5:D8" si="1">D4*($C$16+1)</f>
        <v>3361.5191243234863</v>
      </c>
    </row>
    <row r="6" spans="2:13" ht="23.35" customHeight="1">
      <c r="B6" s="9">
        <v>2029</v>
      </c>
      <c r="C6" s="10">
        <f t="shared" si="0"/>
        <v>3073.4173525464071</v>
      </c>
      <c r="D6" s="10">
        <f t="shared" si="1"/>
        <v>3603.3117994716331</v>
      </c>
    </row>
    <row r="7" spans="2:13" ht="23.35" customHeight="1">
      <c r="B7" s="9">
        <v>2030</v>
      </c>
      <c r="C7" s="10">
        <f t="shared" si="0"/>
        <v>3294.4869868500609</v>
      </c>
      <c r="D7" s="10">
        <f t="shared" si="1"/>
        <v>3862.4965213680084</v>
      </c>
    </row>
    <row r="8" spans="2:13" ht="23.35" customHeight="1">
      <c r="B8" s="9">
        <v>2031</v>
      </c>
      <c r="C8" s="10">
        <f t="shared" si="0"/>
        <v>3531.4580681767361</v>
      </c>
      <c r="D8" s="10">
        <f t="shared" si="1"/>
        <v>4140.3242927152669</v>
      </c>
    </row>
    <row r="16" spans="2:13" ht="38.35" customHeight="1">
      <c r="B16" s="5" t="s">
        <v>11</v>
      </c>
      <c r="C16" s="6">
        <v>7.1929584870890295E-2</v>
      </c>
      <c r="K16" s="15" t="s">
        <v>16</v>
      </c>
      <c r="L16" s="13" t="s">
        <v>15</v>
      </c>
      <c r="M16" s="13" t="s">
        <v>14</v>
      </c>
    </row>
    <row r="17" spans="6:16" ht="21.85" customHeight="1">
      <c r="K17" s="14">
        <v>2026</v>
      </c>
      <c r="L17" s="16">
        <v>124765.00000000001</v>
      </c>
      <c r="M17" s="16">
        <v>167787.5</v>
      </c>
      <c r="N17" s="11"/>
      <c r="P17" s="5"/>
    </row>
    <row r="18" spans="6:16" ht="21.85" customHeight="1">
      <c r="K18" s="14">
        <v>2027</v>
      </c>
      <c r="L18" s="16">
        <v>133739.29465641663</v>
      </c>
      <c r="M18" s="16">
        <v>179856.38522152451</v>
      </c>
      <c r="N18" s="11"/>
    </row>
    <row r="19" spans="6:16" ht="21.85" customHeight="1">
      <c r="K19" s="14">
        <v>2028</v>
      </c>
      <c r="L19" s="16">
        <v>143359.10660197836</v>
      </c>
      <c r="M19" s="16">
        <v>192793.38034688769</v>
      </c>
      <c r="N19" s="11"/>
    </row>
    <row r="20" spans="6:16" ht="21.85" customHeight="1">
      <c r="K20" s="14">
        <v>2029</v>
      </c>
      <c r="L20" s="16">
        <v>153670.86762732035</v>
      </c>
      <c r="M20" s="16">
        <v>206660.92816109498</v>
      </c>
      <c r="N20" s="11"/>
    </row>
    <row r="21" spans="6:16" ht="21.85" customHeight="1">
      <c r="K21" s="14">
        <v>2030</v>
      </c>
      <c r="L21" s="16">
        <v>164724.34934250306</v>
      </c>
      <c r="M21" s="16">
        <v>221525.96293275541</v>
      </c>
      <c r="N21" s="11"/>
    </row>
    <row r="22" spans="6:16" ht="21.85" customHeight="1">
      <c r="K22" s="14">
        <v>2031</v>
      </c>
      <c r="L22" s="16">
        <v>176572.90340883681</v>
      </c>
      <c r="M22" s="16">
        <v>237460.23348463271</v>
      </c>
      <c r="N22" s="11"/>
    </row>
    <row r="23" spans="6:16" ht="20.350000000000001" customHeight="1"/>
    <row r="25" spans="6:16" ht="35.25" customHeight="1">
      <c r="K25" s="15" t="s">
        <v>16</v>
      </c>
      <c r="L25" s="13" t="s">
        <v>15</v>
      </c>
      <c r="M25" s="13" t="s">
        <v>14</v>
      </c>
    </row>
    <row r="26" spans="6:16" ht="20.350000000000001" customHeight="1">
      <c r="K26" s="14">
        <v>2026</v>
      </c>
      <c r="L26" s="16">
        <v>146276.00000000003</v>
      </c>
      <c r="M26" s="16">
        <v>189298.5</v>
      </c>
    </row>
    <row r="27" spans="6:16" ht="20.350000000000001" customHeight="1">
      <c r="K27" s="14">
        <v>2027</v>
      </c>
      <c r="L27" s="16">
        <v>156797.57195657436</v>
      </c>
      <c r="M27" s="16">
        <v>202914.66252168224</v>
      </c>
    </row>
    <row r="28" spans="6:16" ht="20.350000000000001" customHeight="1">
      <c r="K28" s="14">
        <v>2028</v>
      </c>
      <c r="L28" s="16">
        <v>168075.95621617432</v>
      </c>
      <c r="M28" s="16">
        <v>217510.22996108362</v>
      </c>
    </row>
    <row r="29" spans="6:16" ht="20.350000000000001" customHeight="1">
      <c r="K29" s="14">
        <v>2029</v>
      </c>
      <c r="L29" s="16">
        <v>180165.58997358166</v>
      </c>
      <c r="M29" s="16">
        <v>233155.65050735627</v>
      </c>
    </row>
    <row r="30" spans="6:16" ht="20.350000000000001" customHeight="1">
      <c r="F30" s="12"/>
      <c r="G30" s="11"/>
      <c r="K30" s="14">
        <v>2030</v>
      </c>
      <c r="L30" s="16">
        <v>193124.82606840043</v>
      </c>
      <c r="M30" s="16">
        <v>249926.43965865276</v>
      </c>
    </row>
    <row r="31" spans="6:16" ht="20.350000000000001" customHeight="1">
      <c r="G31" s="11"/>
      <c r="K31" s="14">
        <v>2031</v>
      </c>
      <c r="L31" s="16">
        <v>207016.21463576335</v>
      </c>
      <c r="M31" s="16">
        <v>267903.54471155931</v>
      </c>
    </row>
    <row r="35" spans="3:10">
      <c r="E35" s="6">
        <v>2026</v>
      </c>
      <c r="F35" s="6">
        <v>2027</v>
      </c>
      <c r="G35" s="6">
        <v>2028</v>
      </c>
      <c r="H35" s="6">
        <v>2029</v>
      </c>
      <c r="I35" s="6">
        <v>2030</v>
      </c>
      <c r="J35" s="6">
        <v>2031</v>
      </c>
    </row>
    <row r="36" spans="3:10">
      <c r="D36" s="6" t="s">
        <v>4</v>
      </c>
      <c r="E36" s="7">
        <v>2151.12</v>
      </c>
      <c r="F36" s="7">
        <f>E36*($C$16+1)</f>
        <v>2305.8491686074694</v>
      </c>
      <c r="G36" s="7">
        <f t="shared" ref="G36:J36" si="2">F36*($C$16+1)</f>
        <v>2471.707942080292</v>
      </c>
      <c r="H36" s="7">
        <f t="shared" si="2"/>
        <v>2649.4968682762101</v>
      </c>
      <c r="I36" s="7">
        <f t="shared" si="2"/>
        <v>2840.0740781280419</v>
      </c>
      <c r="J36" s="7">
        <f t="shared" si="2"/>
        <v>3044.3594275703686</v>
      </c>
    </row>
    <row r="37" spans="3:10">
      <c r="C37" s="12">
        <f>E37/$E$36</f>
        <v>0.40000092974822421</v>
      </c>
      <c r="D37" s="6" t="s">
        <v>5</v>
      </c>
      <c r="E37" s="7">
        <v>860.45</v>
      </c>
      <c r="F37" s="7">
        <f>$F$36*C37</f>
        <v>922.34181130215757</v>
      </c>
      <c r="G37" s="7">
        <f>$G$36*C37</f>
        <v>988.68547489818673</v>
      </c>
      <c r="H37" s="7">
        <f>$H$36*C37</f>
        <v>1059.8012106754923</v>
      </c>
      <c r="I37" s="7">
        <f>$I$36*C37</f>
        <v>1136.0322718050475</v>
      </c>
      <c r="J37" s="7">
        <f>$J$36*C37</f>
        <v>1217.7466015159191</v>
      </c>
    </row>
    <row r="38" spans="3:10">
      <c r="C38" s="12">
        <f t="shared" ref="C38:C42" si="3">E38/$E$36</f>
        <v>0.40000092974822421</v>
      </c>
      <c r="D38" s="6" t="s">
        <v>0</v>
      </c>
      <c r="E38" s="7">
        <v>860.45</v>
      </c>
      <c r="F38" s="7">
        <f t="shared" ref="F38:F42" si="4">$F$36*C38</f>
        <v>922.34181130215757</v>
      </c>
      <c r="G38" s="7">
        <f t="shared" ref="G38:G42" si="5">$G$36*C38</f>
        <v>988.68547489818673</v>
      </c>
      <c r="H38" s="7">
        <f t="shared" ref="H38:H42" si="6">$H$36*C38</f>
        <v>1059.8012106754923</v>
      </c>
      <c r="I38" s="7">
        <f t="shared" ref="I38:I42" si="7">$I$36*C38</f>
        <v>1136.0322718050475</v>
      </c>
      <c r="J38" s="7">
        <f t="shared" ref="J38:J42" si="8">$J$36*C38</f>
        <v>1217.7466015159191</v>
      </c>
    </row>
    <row r="39" spans="3:10">
      <c r="C39" s="12">
        <f t="shared" si="3"/>
        <v>0.30000185949644836</v>
      </c>
      <c r="D39" s="6" t="s">
        <v>3</v>
      </c>
      <c r="E39" s="7">
        <v>645.34</v>
      </c>
      <c r="F39" s="7">
        <f t="shared" si="4"/>
        <v>691.7590383005803</v>
      </c>
      <c r="G39" s="7">
        <f t="shared" si="5"/>
        <v>741.51697875622733</v>
      </c>
      <c r="H39" s="7">
        <f t="shared" si="6"/>
        <v>794.85398721287959</v>
      </c>
      <c r="I39" s="7">
        <f t="shared" si="7"/>
        <v>852.02750454607394</v>
      </c>
      <c r="J39" s="7">
        <f t="shared" si="8"/>
        <v>913.31348924665372</v>
      </c>
    </row>
    <row r="40" spans="3:10">
      <c r="C40" s="12">
        <f t="shared" si="3"/>
        <v>6.0001301647513855E-2</v>
      </c>
      <c r="D40" s="6" t="s">
        <v>6</v>
      </c>
      <c r="E40" s="7">
        <v>129.07</v>
      </c>
      <c r="F40" s="7">
        <f t="shared" si="4"/>
        <v>138.3539515192858</v>
      </c>
      <c r="G40" s="7">
        <f t="shared" si="5"/>
        <v>148.3056938173153</v>
      </c>
      <c r="H40" s="7">
        <f t="shared" si="6"/>
        <v>158.97326080758415</v>
      </c>
      <c r="I40" s="7">
        <f t="shared" si="7"/>
        <v>170.40814146304547</v>
      </c>
      <c r="J40" s="7">
        <f t="shared" si="8"/>
        <v>182.6655283371023</v>
      </c>
    </row>
    <row r="41" spans="3:10">
      <c r="C41" s="12">
        <f t="shared" si="3"/>
        <v>9.9999070251775832E-2</v>
      </c>
      <c r="D41" s="6" t="s">
        <v>2</v>
      </c>
      <c r="E41" s="7">
        <v>215.11</v>
      </c>
      <c r="F41" s="7">
        <f t="shared" si="4"/>
        <v>230.58277300157724</v>
      </c>
      <c r="G41" s="7">
        <f t="shared" si="5"/>
        <v>247.16849614195939</v>
      </c>
      <c r="H41" s="7">
        <f t="shared" si="6"/>
        <v>264.94722346261278</v>
      </c>
      <c r="I41" s="7">
        <f t="shared" si="7"/>
        <v>284.00476725897357</v>
      </c>
      <c r="J41" s="7">
        <f t="shared" si="8"/>
        <v>304.43311226926534</v>
      </c>
    </row>
    <row r="42" spans="3:10">
      <c r="C42" s="12">
        <f t="shared" si="3"/>
        <v>0.19999814050355166</v>
      </c>
      <c r="D42" s="6" t="s">
        <v>1</v>
      </c>
      <c r="E42" s="7">
        <v>430.22</v>
      </c>
      <c r="F42" s="7">
        <f t="shared" si="4"/>
        <v>461.16554600315447</v>
      </c>
      <c r="G42" s="7">
        <f t="shared" si="5"/>
        <v>494.33699228391879</v>
      </c>
      <c r="H42" s="7">
        <f t="shared" si="6"/>
        <v>529.89444692522557</v>
      </c>
      <c r="I42" s="7">
        <f t="shared" si="7"/>
        <v>568.00953451794715</v>
      </c>
      <c r="J42" s="7">
        <f t="shared" si="8"/>
        <v>608.86622453853067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38d5d96808de2b67776078e767d2f66e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100cf14cfb49a34019c71d7a7c9348c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SharedWithUsers xmlns="a09e65a3-c7c6-46c4-8cad-d2b1e4cef29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431190F-5BD2-4758-B0EE-ACA9A6ECA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29531-49E7-4A4B-91C0-F275049A0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31608-9105-444F-9D05-59938B4FE0B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graf. 1</vt:lpstr>
      <vt:lpstr>tabla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Diego Ortiz</dc:creator>
  <cp:lastModifiedBy>Diego Ortiz</cp:lastModifiedBy>
  <dcterms:created xsi:type="dcterms:W3CDTF">2015-06-05T18:17:20Z</dcterms:created>
  <dcterms:modified xsi:type="dcterms:W3CDTF">2025-08-29T15:02:36Z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  <property fmtid="{D5CDD505-2E9C-101B-9397-08002B2CF9AE}" pid="4" name="Order">
    <vt:r8>1961300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