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https://opalpr.sharepoint.com/sites/InformesAF2024/Shared Documents/👷‍♂️Informes Preliminares/PC 588/2. Tabla/"/>
    </mc:Choice>
  </mc:AlternateContent>
  <xr:revisionPtr revIDLastSave="25" documentId="8_{BFD8EB79-2ED2-42EB-910C-4CD24410B18F}" xr6:coauthVersionLast="47" xr6:coauthVersionMax="47" xr10:uidLastSave="{A694F65E-BE3A-4A8F-B5DF-47CD1A265406}"/>
  <bookViews>
    <workbookView xWindow="21630" yWindow="-21600" windowWidth="26025" windowHeight="20985" activeTab="2" xr2:uid="{00000000-000D-0000-FFFF-FFFF00000000}"/>
  </bookViews>
  <sheets>
    <sheet name="TABLA - 1" sheetId="1" r:id="rId1"/>
    <sheet name="Gráfica1" sheetId="3" r:id="rId2"/>
    <sheet name="efecto fiscal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3" l="1"/>
  <c r="D12" i="3"/>
  <c r="D11" i="3"/>
  <c r="D10" i="3"/>
  <c r="D9" i="3"/>
  <c r="D8" i="3"/>
  <c r="D7" i="3"/>
  <c r="D6" i="3"/>
  <c r="D5" i="3"/>
  <c r="D4" i="3"/>
  <c r="D3" i="3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F78169A9-EEE6-4410-883A-E859DE7AAF08}" keepAlive="1" name="Query - Table001 (Page 1)" description="Connection to the 'Table001 (Page 1)' query in the workbook." type="5" refreshedVersion="0" background="1" saveData="1">
    <dbPr connection="Provider=Microsoft.Mashup.OleDb.1;Data Source=$Workbook$;Location=&quot;Table001 (Page 1)&quot;;Extended Properties=&quot;&quot;" command="SELECT * FROM [Table001 (Page 1)]"/>
  </connection>
</connections>
</file>

<file path=xl/sharedStrings.xml><?xml version="1.0" encoding="utf-8"?>
<sst xmlns="http://schemas.openxmlformats.org/spreadsheetml/2006/main" count="20" uniqueCount="19">
  <si>
    <t>Núm. de Contrato</t>
  </si>
  <si>
    <t>Vigente Desde</t>
  </si>
  <si>
    <t>Vigente Hasta</t>
  </si>
  <si>
    <t>Cuantía</t>
  </si>
  <si>
    <t>2021-DS1211</t>
  </si>
  <si>
    <t>2025-DS5486</t>
  </si>
  <si>
    <t>2025-DS6264</t>
  </si>
  <si>
    <t>31 mar. 2021</t>
  </si>
  <si>
    <t>30 jun. 2024</t>
  </si>
  <si>
    <t>1 jul. 2021</t>
  </si>
  <si>
    <t>25 oct. 2024</t>
  </si>
  <si>
    <t>31 ene. 2025</t>
  </si>
  <si>
    <t>19 may. 2025</t>
  </si>
  <si>
    <t>30 sep. 2025</t>
  </si>
  <si>
    <t>2022-DS0304</t>
  </si>
  <si>
    <t>Efecto fiscal del arbitrio a la cajetilla de cigarrillos</t>
  </si>
  <si>
    <t>Efecto fiscal del arbitrio a las bebidas energizantes</t>
  </si>
  <si>
    <t>Año</t>
  </si>
  <si>
    <t>Recaudos del arbitrio al tabaco
(En millones $)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</si>
</sst>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&quot;$&quot;#,##0;[Red]\-&quot;$&quot;#,##0"/>
    <numFmt numFmtId="165" formatCode="&quot;$&quot;#,##0.00;[Red]\-&quot;$&quot;#,##0.00"/>
    <numFmt numFmtId="166" formatCode="&quot;$&quot;#,##0.0;[Red]\-&quot;$&quot;#,##0.0"/>
    <numFmt numFmtId="175" formatCode="&quot;$&quot;#,##0.0"/>
    <numFmt numFmtId="179" formatCode="\+&quot;$&quot;0.0;\-0.0;0.0"/>
  </numFmts>
  <fonts count="4">
    <font>
      <sz val="11"/>
      <color theme="1"/>
      <name val="Calibri"/>
      <family val="2"/>
      <scheme val="minor"/>
    </font>
    <font>
      <sz val="12"/>
      <color theme="1"/>
      <name val="Myriad Pro Condensed"/>
    </font>
    <font>
      <b/>
      <sz val="12"/>
      <color theme="0"/>
      <name val="Myriad Pro Condensed"/>
    </font>
    <font>
      <sz val="12"/>
      <color theme="0"/>
      <name val="Myriad Pro Condensed"/>
    </font>
  </fonts>
  <fills count="3">
    <fill>
      <patternFill patternType="none"/>
    </fill>
    <fill>
      <patternFill patternType="gray125"/>
    </fill>
    <fill>
      <patternFill patternType="solid">
        <fgColor rgb="FF194A65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Border="1"/>
    <xf numFmtId="0" fontId="1" fillId="0" borderId="0" xfId="0" applyFont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166" fontId="1" fillId="0" borderId="0" xfId="0" applyNumberFormat="1" applyFont="1" applyBorder="1" applyAlignment="1">
      <alignment horizontal="center" vertical="center" wrapText="1"/>
    </xf>
    <xf numFmtId="164" fontId="1" fillId="0" borderId="0" xfId="0" applyNumberFormat="1" applyFont="1" applyBorder="1" applyAlignment="1">
      <alignment horizontal="center" vertical="center" wrapText="1"/>
    </xf>
    <xf numFmtId="165" fontId="1" fillId="0" borderId="0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0" fontId="3" fillId="2" borderId="0" xfId="0" applyFont="1" applyFill="1" applyBorder="1"/>
    <xf numFmtId="175" fontId="1" fillId="0" borderId="0" xfId="0" applyNumberFormat="1" applyFont="1" applyBorder="1"/>
    <xf numFmtId="175" fontId="1" fillId="0" borderId="1" xfId="0" applyNumberFormat="1" applyFont="1" applyBorder="1"/>
    <xf numFmtId="0" fontId="1" fillId="0" borderId="1" xfId="0" applyFont="1" applyBorder="1" applyAlignment="1">
      <alignment horizontal="center" wrapText="1"/>
    </xf>
    <xf numFmtId="179" fontId="1" fillId="0" borderId="0" xfId="0" applyNumberFormat="1" applyFont="1" applyBorder="1" applyAlignment="1">
      <alignment vertical="center"/>
    </xf>
    <xf numFmtId="179" fontId="1" fillId="0" borderId="1" xfId="0" applyNumberFormat="1" applyFont="1" applyBorder="1" applyAlignment="1">
      <alignment vertical="center"/>
    </xf>
    <xf numFmtId="0" fontId="1" fillId="0" borderId="0" xfId="0" applyNumberFormat="1" applyFont="1" applyBorder="1"/>
    <xf numFmtId="0" fontId="1" fillId="0" borderId="0" xfId="0" applyFont="1" applyBorder="1"/>
    <xf numFmtId="0" fontId="1" fillId="0" borderId="1" xfId="0" applyFont="1" applyBorder="1"/>
    <xf numFmtId="0" fontId="3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194A6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connections" Target="connection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7302322867920756E-2"/>
          <c:y val="3.3032779778671362E-2"/>
          <c:w val="0.89906345082793759"/>
          <c:h val="0.89545621188190572"/>
        </c:manualLayout>
      </c:layout>
      <c:scatterChart>
        <c:scatterStyle val="lineMarker"/>
        <c:varyColors val="0"/>
        <c:ser>
          <c:idx val="0"/>
          <c:order val="0"/>
          <c:spPr>
            <a:ln w="44450" cap="rnd">
              <a:solidFill>
                <a:srgbClr val="194A65"/>
              </a:solidFill>
              <a:round/>
            </a:ln>
            <a:effectLst/>
          </c:spPr>
          <c:marker>
            <c:symbol val="none"/>
          </c:marker>
          <c:dLbls>
            <c:dLbl>
              <c:idx val="1"/>
              <c:layout>
                <c:manualLayout>
                  <c:x val="-1.9347981193938067E-2"/>
                  <c:y val="-7.398569071467057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030-4C73-8F8D-326A977D8C53}"/>
                </c:ext>
              </c:extLst>
            </c:dLbl>
            <c:dLbl>
              <c:idx val="2"/>
              <c:layout>
                <c:manualLayout>
                  <c:x val="-4.7932835985307808E-2"/>
                  <c:y val="9.06666285914420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3030-4C73-8F8D-326A977D8C53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030-4C73-8F8D-326A977D8C53}"/>
                </c:ext>
              </c:extLst>
            </c:dLbl>
            <c:dLbl>
              <c:idx val="4"/>
              <c:layout>
                <c:manualLayout>
                  <c:x val="-6.6690158448912198E-2"/>
                  <c:y val="-8.266663195102069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030-4C73-8F8D-326A977D8C53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030-4C73-8F8D-326A977D8C53}"/>
                </c:ext>
              </c:extLst>
            </c:dLbl>
            <c:dLbl>
              <c:idx val="6"/>
              <c:layout>
                <c:manualLayout>
                  <c:x val="-3.6623672110187702E-2"/>
                  <c:y val="5.191255713769692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030-4C73-8F8D-326A977D8C53}"/>
                </c:ext>
              </c:extLst>
            </c:dLbl>
            <c:dLbl>
              <c:idx val="7"/>
              <c:layout>
                <c:manualLayout>
                  <c:x val="-3.2301733932304039E-2"/>
                  <c:y val="-7.199996976379222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030-4C73-8F8D-326A977D8C53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030-4C73-8F8D-326A977D8C53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030-4C73-8F8D-326A977D8C53}"/>
                </c:ext>
              </c:extLst>
            </c:dLbl>
            <c:dLbl>
              <c:idx val="10"/>
              <c:layout>
                <c:manualLayout>
                  <c:x val="-5.9827981568099847E-2"/>
                  <c:y val="4.41292137132152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030-4C73-8F8D-326A977D8C53}"/>
                </c:ext>
              </c:extLst>
            </c:dLbl>
            <c:numFmt formatCode="&quot;$&quot;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ysClr val="windowText" lastClr="000000"/>
                    </a:solidFill>
                    <a:latin typeface="Myriad Pro Cond" panose="020B0506030403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rgbClr val="194A65"/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Gráfica1!$C$3:$C$13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xVal>
          <c:yVal>
            <c:numRef>
              <c:f>Gráfica1!$D$3:$D$13</c:f>
              <c:numCache>
                <c:formatCode>"$"#,##0.0</c:formatCode>
                <c:ptCount val="11"/>
                <c:pt idx="0">
                  <c:v>171.108</c:v>
                </c:pt>
                <c:pt idx="1">
                  <c:v>170.88</c:v>
                </c:pt>
                <c:pt idx="2">
                  <c:v>100.295</c:v>
                </c:pt>
                <c:pt idx="3">
                  <c:v>107.122</c:v>
                </c:pt>
                <c:pt idx="4">
                  <c:v>155.80699999999999</c:v>
                </c:pt>
                <c:pt idx="5">
                  <c:v>101.01900000000001</c:v>
                </c:pt>
                <c:pt idx="6">
                  <c:v>88.787999999999997</c:v>
                </c:pt>
                <c:pt idx="7">
                  <c:v>114.14400000000001</c:v>
                </c:pt>
                <c:pt idx="8">
                  <c:v>91.326999999999998</c:v>
                </c:pt>
                <c:pt idx="9">
                  <c:v>82.69</c:v>
                </c:pt>
                <c:pt idx="10">
                  <c:v>66.983999999999995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030-4C73-8F8D-326A977D8C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98712544"/>
        <c:axId val="1698711104"/>
      </c:scatterChart>
      <c:valAx>
        <c:axId val="1698712544"/>
        <c:scaling>
          <c:orientation val="minMax"/>
          <c:max val="2026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Myriad Pro Cond" panose="020B0506030403020204" pitchFamily="34" charset="0"/>
                <a:ea typeface="+mn-ea"/>
                <a:cs typeface="+mn-cs"/>
              </a:defRPr>
            </a:pPr>
            <a:endParaRPr lang="en-US"/>
          </a:p>
        </c:txPr>
        <c:crossAx val="1698711104"/>
        <c:crosses val="autoZero"/>
        <c:crossBetween val="midCat"/>
      </c:valAx>
      <c:valAx>
        <c:axId val="1698711104"/>
        <c:scaling>
          <c:orientation val="minMax"/>
        </c:scaling>
        <c:delete val="0"/>
        <c:axPos val="l"/>
        <c:numFmt formatCode="&quot;$&quot;#,##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Myriad Pro Cond" panose="020B0506030403020204" pitchFamily="34" charset="0"/>
                <a:ea typeface="+mn-ea"/>
                <a:cs typeface="+mn-cs"/>
              </a:defRPr>
            </a:pPr>
            <a:endParaRPr lang="en-US"/>
          </a:p>
        </c:txPr>
        <c:crossAx val="1698712544"/>
        <c:crosses val="autoZero"/>
        <c:crossBetween val="midCat"/>
        <c:majorUnit val="50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476248</xdr:colOff>
      <xdr:row>3</xdr:row>
      <xdr:rowOff>161923</xdr:rowOff>
    </xdr:from>
    <xdr:to>
      <xdr:col>19</xdr:col>
      <xdr:colOff>180975</xdr:colOff>
      <xdr:row>30</xdr:row>
      <xdr:rowOff>38100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72D4682-2D02-7C38-E36F-A9AAC64921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7:K21"/>
  <sheetViews>
    <sheetView showGridLines="0" workbookViewId="0">
      <selection activeCell="E15" sqref="E15"/>
    </sheetView>
  </sheetViews>
  <sheetFormatPr defaultRowHeight="14.25"/>
  <cols>
    <col min="4" max="4" width="18.265625" customWidth="1"/>
    <col min="5" max="6" width="18.796875" customWidth="1"/>
    <col min="7" max="7" width="15.73046875" customWidth="1"/>
  </cols>
  <sheetData>
    <row r="7" spans="3:11">
      <c r="C7" s="1"/>
      <c r="D7" s="1"/>
      <c r="E7" s="1"/>
      <c r="F7" s="1"/>
      <c r="G7" s="1"/>
      <c r="H7" s="1"/>
      <c r="I7" s="1"/>
      <c r="J7" s="1"/>
      <c r="K7" s="1"/>
    </row>
    <row r="8" spans="3:11" ht="46.5" customHeight="1">
      <c r="C8" s="1"/>
      <c r="D8" s="3" t="s">
        <v>0</v>
      </c>
      <c r="E8" s="3" t="s">
        <v>1</v>
      </c>
      <c r="F8" s="3" t="s">
        <v>2</v>
      </c>
      <c r="G8" s="3" t="s">
        <v>3</v>
      </c>
      <c r="H8" s="1"/>
      <c r="I8" s="1"/>
      <c r="J8" s="1"/>
      <c r="K8" s="1"/>
    </row>
    <row r="9" spans="3:11" ht="23.75" customHeight="1">
      <c r="C9" s="1"/>
      <c r="D9" s="2" t="s">
        <v>4</v>
      </c>
      <c r="E9" s="2" t="s">
        <v>7</v>
      </c>
      <c r="F9" s="2" t="s">
        <v>8</v>
      </c>
      <c r="G9" s="4">
        <v>4.8</v>
      </c>
      <c r="H9" s="1"/>
      <c r="I9" s="1"/>
      <c r="J9" s="1"/>
      <c r="K9" s="1"/>
    </row>
    <row r="10" spans="3:11" ht="23.75" customHeight="1">
      <c r="C10" s="1"/>
      <c r="D10" s="2" t="s">
        <v>14</v>
      </c>
      <c r="E10" s="2" t="s">
        <v>9</v>
      </c>
      <c r="F10" s="2" t="s">
        <v>8</v>
      </c>
      <c r="G10" s="5">
        <v>0</v>
      </c>
      <c r="H10" s="1"/>
      <c r="I10" s="1"/>
      <c r="J10" s="1"/>
      <c r="K10" s="1"/>
    </row>
    <row r="11" spans="3:11" ht="23.75" customHeight="1">
      <c r="C11" s="1"/>
      <c r="D11" s="2" t="s">
        <v>5</v>
      </c>
      <c r="E11" s="2" t="s">
        <v>10</v>
      </c>
      <c r="F11" s="2" t="s">
        <v>11</v>
      </c>
      <c r="G11" s="6">
        <v>0.8</v>
      </c>
      <c r="H11" s="1"/>
      <c r="I11" s="1"/>
      <c r="J11" s="1"/>
      <c r="K11" s="1"/>
    </row>
    <row r="12" spans="3:11" ht="23.65" customHeight="1" thickBot="1">
      <c r="C12" s="1"/>
      <c r="D12" s="7" t="s">
        <v>6</v>
      </c>
      <c r="E12" s="7" t="s">
        <v>12</v>
      </c>
      <c r="F12" s="7" t="s">
        <v>13</v>
      </c>
      <c r="G12" s="8">
        <v>1</v>
      </c>
      <c r="H12" s="1"/>
      <c r="I12" s="1"/>
      <c r="J12" s="1"/>
      <c r="K12" s="1"/>
    </row>
    <row r="13" spans="3:11">
      <c r="C13" s="1"/>
      <c r="D13" s="1"/>
      <c r="E13" s="1"/>
      <c r="F13" s="1"/>
      <c r="G13" s="1"/>
      <c r="H13" s="1"/>
      <c r="I13" s="1"/>
      <c r="J13" s="1"/>
      <c r="K13" s="1"/>
    </row>
    <row r="14" spans="3:11">
      <c r="C14" s="1"/>
      <c r="D14" s="1"/>
      <c r="E14" s="1"/>
      <c r="F14" s="1"/>
      <c r="G14" s="1"/>
      <c r="H14" s="1"/>
      <c r="I14" s="1"/>
      <c r="J14" s="1"/>
      <c r="K14" s="1"/>
    </row>
    <row r="15" spans="3:11">
      <c r="C15" s="1"/>
      <c r="D15" s="1"/>
      <c r="E15" s="1"/>
      <c r="F15" s="1"/>
      <c r="G15" s="1"/>
      <c r="H15" s="1"/>
      <c r="I15" s="1"/>
      <c r="J15" s="1"/>
      <c r="K15" s="1"/>
    </row>
    <row r="16" spans="3:11">
      <c r="C16" s="1"/>
      <c r="D16" s="1"/>
      <c r="E16" s="1"/>
      <c r="F16" s="1"/>
      <c r="G16" s="1"/>
      <c r="H16" s="1"/>
      <c r="I16" s="1"/>
      <c r="J16" s="1"/>
      <c r="K16" s="1"/>
    </row>
    <row r="17" spans="3:11">
      <c r="C17" s="1"/>
      <c r="D17" s="1"/>
      <c r="E17" s="1"/>
      <c r="F17" s="1"/>
      <c r="G17" s="1"/>
      <c r="H17" s="1"/>
      <c r="I17" s="1"/>
      <c r="J17" s="1"/>
      <c r="K17" s="1"/>
    </row>
    <row r="18" spans="3:11">
      <c r="C18" s="1"/>
      <c r="D18" s="1"/>
      <c r="E18" s="1"/>
      <c r="F18" s="1"/>
      <c r="G18" s="1"/>
      <c r="H18" s="1"/>
      <c r="I18" s="1"/>
      <c r="J18" s="1"/>
      <c r="K18" s="1"/>
    </row>
    <row r="19" spans="3:11">
      <c r="C19" s="1"/>
      <c r="D19" s="1"/>
      <c r="E19" s="1"/>
      <c r="F19" s="1"/>
      <c r="G19" s="1"/>
      <c r="H19" s="1"/>
      <c r="I19" s="1"/>
      <c r="J19" s="1"/>
      <c r="K19" s="1"/>
    </row>
    <row r="20" spans="3:11">
      <c r="C20" s="1"/>
      <c r="D20" s="1"/>
      <c r="E20" s="1"/>
      <c r="F20" s="1"/>
      <c r="G20" s="1"/>
      <c r="H20" s="1"/>
      <c r="I20" s="1"/>
      <c r="J20" s="1"/>
      <c r="K20" s="1"/>
    </row>
    <row r="21" spans="3:11">
      <c r="C21" s="1"/>
      <c r="D21" s="1"/>
      <c r="E21" s="1"/>
      <c r="F21" s="1"/>
      <c r="G21" s="1"/>
      <c r="H21" s="1"/>
      <c r="I21" s="1"/>
      <c r="J21" s="1"/>
      <c r="K21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9EF07F-0CE0-4A66-92D3-5F0E648AB082}">
  <dimension ref="C2:D13"/>
  <sheetViews>
    <sheetView showGridLines="0" workbookViewId="0">
      <selection activeCell="D3" sqref="D3:D13"/>
    </sheetView>
  </sheetViews>
  <sheetFormatPr defaultRowHeight="14.25"/>
  <cols>
    <col min="4" max="4" width="22.73046875" customWidth="1"/>
  </cols>
  <sheetData>
    <row r="2" spans="3:4" ht="45">
      <c r="C2" s="19" t="s">
        <v>17</v>
      </c>
      <c r="D2" s="18" t="s">
        <v>18</v>
      </c>
    </row>
    <row r="3" spans="3:4" ht="15.4">
      <c r="C3" s="15">
        <v>2014</v>
      </c>
      <c r="D3" s="10">
        <f>171108/(10^3)</f>
        <v>171.108</v>
      </c>
    </row>
    <row r="4" spans="3:4" ht="15.4">
      <c r="C4" s="16">
        <v>2015</v>
      </c>
      <c r="D4" s="10">
        <f>170880/(10^3)</f>
        <v>170.88</v>
      </c>
    </row>
    <row r="5" spans="3:4" ht="15.4">
      <c r="C5" s="15">
        <v>2016</v>
      </c>
      <c r="D5" s="10">
        <f>100295/(10^3)</f>
        <v>100.295</v>
      </c>
    </row>
    <row r="6" spans="3:4" ht="15.4">
      <c r="C6" s="15">
        <v>2017</v>
      </c>
      <c r="D6" s="10">
        <f>107122/(10^3)</f>
        <v>107.122</v>
      </c>
    </row>
    <row r="7" spans="3:4" ht="15.4">
      <c r="C7" s="15">
        <v>2018</v>
      </c>
      <c r="D7" s="10">
        <f>155807/(10^3)</f>
        <v>155.80699999999999</v>
      </c>
    </row>
    <row r="8" spans="3:4" ht="15.4">
      <c r="C8" s="15">
        <v>2019</v>
      </c>
      <c r="D8" s="10">
        <f>101019/(10^3)</f>
        <v>101.01900000000001</v>
      </c>
    </row>
    <row r="9" spans="3:4" ht="15.4">
      <c r="C9" s="15">
        <v>2020</v>
      </c>
      <c r="D9" s="10">
        <f>88788/(10^3)</f>
        <v>88.787999999999997</v>
      </c>
    </row>
    <row r="10" spans="3:4" ht="15.4">
      <c r="C10" s="16">
        <v>2021</v>
      </c>
      <c r="D10" s="10">
        <f>114144/(10^3)</f>
        <v>114.14400000000001</v>
      </c>
    </row>
    <row r="11" spans="3:4" ht="15.4">
      <c r="C11" s="16">
        <v>2022</v>
      </c>
      <c r="D11" s="10">
        <f>91327/(10^3)</f>
        <v>91.326999999999998</v>
      </c>
    </row>
    <row r="12" spans="3:4" ht="15.4">
      <c r="C12" s="16">
        <v>2023</v>
      </c>
      <c r="D12" s="10">
        <f>82690/(10^3)</f>
        <v>82.69</v>
      </c>
    </row>
    <row r="13" spans="3:4" ht="15.75" thickBot="1">
      <c r="C13" s="17">
        <v>2024</v>
      </c>
      <c r="D13" s="11">
        <f>66984/(10^3)</f>
        <v>66.983999999999995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1A086F-6FC7-44DA-A842-0DB4E6967F1E}">
  <dimension ref="G5:L7"/>
  <sheetViews>
    <sheetView showGridLines="0" tabSelected="1" workbookViewId="0">
      <selection activeCell="J19" sqref="J19"/>
    </sheetView>
  </sheetViews>
  <sheetFormatPr defaultRowHeight="14.25"/>
  <cols>
    <col min="7" max="7" width="31.06640625" customWidth="1"/>
  </cols>
  <sheetData>
    <row r="5" spans="7:12" ht="48" customHeight="1">
      <c r="G5" s="9"/>
      <c r="H5" s="9">
        <v>2026</v>
      </c>
      <c r="I5" s="9">
        <v>2027</v>
      </c>
      <c r="J5" s="9">
        <v>2028</v>
      </c>
      <c r="K5" s="9">
        <v>2029</v>
      </c>
      <c r="L5" s="9">
        <v>2030</v>
      </c>
    </row>
    <row r="6" spans="7:12" ht="58.5" customHeight="1">
      <c r="G6" s="2" t="s">
        <v>15</v>
      </c>
      <c r="H6" s="13">
        <v>2.8743948925000002</v>
      </c>
      <c r="I6" s="13">
        <v>2.8743948925000002</v>
      </c>
      <c r="J6" s="13">
        <v>2.8743948925000002</v>
      </c>
      <c r="K6" s="13">
        <v>2.8743948925000002</v>
      </c>
      <c r="L6" s="13">
        <v>2.8743948925000002</v>
      </c>
    </row>
    <row r="7" spans="7:12" ht="38.25" customHeight="1" thickBot="1">
      <c r="G7" s="12" t="s">
        <v>16</v>
      </c>
      <c r="H7" s="14">
        <v>4.0247447152499998</v>
      </c>
      <c r="I7" s="14">
        <v>4.0247447152499998</v>
      </c>
      <c r="J7" s="14">
        <v>4.0247447152499998</v>
      </c>
      <c r="K7" s="14">
        <v>4.0247447152499998</v>
      </c>
      <c r="L7" s="14">
        <v>4.0247447152499998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f23fbc9-fed8-4fe5-aa4f-ed739643a384">
      <Terms xmlns="http://schemas.microsoft.com/office/infopath/2007/PartnerControls"/>
    </lcf76f155ced4ddcb4097134ff3c332f>
    <TaxCatchAll xmlns="a09e65a3-c7c6-46c4-8cad-d2b1e4cef29c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401ACFC58A9B741966E24964F98E401" ma:contentTypeVersion="13" ma:contentTypeDescription="Create a new document." ma:contentTypeScope="" ma:versionID="ffe5051bde4b16788d8db8d0ad8f45da">
  <xsd:schema xmlns:xsd="http://www.w3.org/2001/XMLSchema" xmlns:xs="http://www.w3.org/2001/XMLSchema" xmlns:p="http://schemas.microsoft.com/office/2006/metadata/properties" xmlns:ns2="1f23fbc9-fed8-4fe5-aa4f-ed739643a384" xmlns:ns3="a09e65a3-c7c6-46c4-8cad-d2b1e4cef29c" targetNamespace="http://schemas.microsoft.com/office/2006/metadata/properties" ma:root="true" ma:fieldsID="228fec9fec968042104e4231a39b2379" ns2:_="" ns3:_="">
    <xsd:import namespace="1f23fbc9-fed8-4fe5-aa4f-ed739643a384"/>
    <xsd:import namespace="a09e65a3-c7c6-46c4-8cad-d2b1e4cef29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23fbc9-fed8-4fe5-aa4f-ed739643a38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aea84bf1-a941-4ccc-bbe9-6e1a58d22ea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9e65a3-c7c6-46c4-8cad-d2b1e4cef29c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2e8b396a-6396-4d81-8fef-45dc7c2f2882}" ma:internalName="TaxCatchAll" ma:showField="CatchAllData" ma:web="a09e65a3-c7c6-46c4-8cad-d2b1e4cef29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I o E A A B Q S w M E F A A C A A g A h Y N C W + u r O E u l A A A A 9 w A A A B I A H A B D b 2 5 m a W c v U G F j a 2 F n Z S 5 4 b W w g o h g A K K A U A A A A A A A A A A A A A A A A A A A A A A A A A A A A h Y 8 x D o I w G I W v Q r r T l q r R k F I G V 0 l M i M a 1 K R U a 4 c f Q Y r m b g 0 f y C m I U d X N 8 3 / u G 9 + 7 X G 0 + H p g 4 u u r O m h Q R F m K J A g 2 o L A 2 W C e n c M V y g V f C v V S Z Y 6 G G W w 8 W C L B F X O n W N C v P f Y z 3 D b l Y R R G p F D t s l V p R u J P r L 5 L 4 c G r J O g N B J 8 / x o j G I 7 m C x x R t s S U k 4 n y z M D X Y O P g Z / s D + b q v X d 9 p o S H c 5 Z x M k Z P 3 C f E A U E s D B B Q A A g A I A I W D Q l s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F g 0 J b t Y v f T I M B A A A c A w A A E w A c A E Z v c m 1 1 b G F z L 1 N l Y 3 R p b 2 4 x L m 0 g o h g A K K A U A A A A A A A A A A A A A A A A A A A A A A A A A A A A f V F d a 8 I w F H 0 v + B 9 C f G m h l r Y T 9 y F 9 E E X m n g S 7 h 6 F S r j b V Q p q U J G U b x R + 1 1 7 3 6 x 5 b a z m 1 o l 5 e E c 8 4 9 O f d e S b Y q 5 Q w t 6 t s b d o y O I f c g S I y 6 O I Q N J a 7 r I X M O O 4 I 8 C 6 M A U a I 6 B t J n w Q u x J R q Z x 4 l z k k p z m l L i j D l T h C l p 4 v H D 6 l k S I V d P R B 4 / Z Z g K i P l q w l 8 Z 5 R D L l d J V I K M c B E R 5 s a H p F k S U s m Q X A e M y S l K 5 B W 0 b + a 7 X 7 / n 9 6 M 7 x B 4 7 v 6 p f n 5 H G C L R s t Z 1 l O S a b / g 6 q D A H v O D V 5 b d p 3 x 3 E H Q x C 2 X s z g 4 N 4 b X h + U E F K w b e R f P B c + 4 0 t 0 / E o h 1 8 q r j k 9 p p m A Y 3 v y 1 0 g o Y Z U b r Q c U H I Q I m C n D N 0 8 X g P b K c 9 w / e c / B i G A p h M u M j G n B Y Z q 0 h p X k l g l y V e p p n e w B r b S G k Z U u R N H W x U 4 r r U b 8 F v N D 5 j a t B 3 K v N f R P + i Y H T 8 4 B J N m 4 F f 0 N U C U A 9 V o 9 d X L U M v B M S l t P 7 h 9 j + L l p r 7 F t x z 2 w i v j b i c S D P B 6 G / J w e o Y K b u 6 p + E X U E s B A i 0 A F A A C A A g A h Y N C W + u r O E u l A A A A 9 w A A A B I A A A A A A A A A A A A A A A A A A A A A A E N v b m Z p Z y 9 Q Y W N r Y W d l L n h t b F B L A Q I t A B Q A A g A I A I W D Q l s P y u m r p A A A A O k A A A A T A A A A A A A A A A A A A A A A A P E A A A B b Q 2 9 u d G V u d F 9 U e X B l c 1 0 u e G 1 s U E s B A i 0 A F A A C A A g A h Y N C W 7 W L 3 0 y D A Q A A H A M A A B M A A A A A A A A A A A A A A A A A 4 g E A A E Z v c m 1 1 b G F z L 1 N l Y 3 R p b 2 4 x L m 1 Q S w U G A A A A A A M A A w D C A A A A s g M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1 B E A A A A A A A C y E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V G F i b G U w M D E l M j A o U G F n Z S U y M D E p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M j l j Y W Z i Y T M t N m U y M C 0 0 N G F h L T g 3 O W E t Z G I z N 2 Q z O T Q 3 Z W U 0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0 N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x M C 0 w M l Q y M D o y N T o w M y 4 x O T g 3 M T A 0 W i I g L z 4 8 R W 5 0 c n k g V H l w Z T 0 i R m l s b E N v b H V t b l R 5 c G V z I i B W Y W x 1 Z T 0 i c 0 J n W U R C Z 1 l H Q m d Z R 0 J n W U d C Z z 0 9 I i A v P j x F b n R y e S B U e X B l P S J G a W x s Q 2 9 s d W 1 u T m F t Z X M i I F Z h b H V l P S J z W y Z x d W 9 0 O 1 t p b W F n Z V 0 m c X V v d D s s J n F 1 b 3 Q 7 Q 2 9 s d W 1 u M i Z x d W 9 0 O y w m c X V v d D t D b 2 x 1 b W 4 z J n F 1 b 3 Q 7 L C Z x d W 9 0 O 0 N v b H V t b j Q m c X V v d D s s J n F 1 b 3 Q 7 Q c O x b 3 M g R m l z Y 2 F s Z X M m c X V v d D s s J n F 1 b 3 Q 7 M j A x N C A t I D I w M j Q g L S B G a X N j Y W w g W W V h c n M m c X V v d D s s J n F 1 b 3 Q 7 Q 2 9 s d W 1 u N y Z x d W 9 0 O y w m c X V v d D s y M D E 0 I C 0 g M j A y N C Z x d W 9 0 O y w m c X V v d D t D b 2 x 1 b W 4 5 J n F 1 b 3 Q 7 L C Z x d W 9 0 O 0 N v b H V t b j E w J n F 1 b 3 Q 7 L C Z x d W 9 0 O 0 N v b H V t b j E x J n F 1 b 3 Q 7 L C Z x d W 9 0 O 0 N v b H V t b j E y J n F 1 b 3 Q 7 L C Z x d W 9 0 O 1 t p b W F n Z V 1 f M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w M S A o U G F n Z S A x K S 9 B d X R v U m V t b 3 Z l Z E N v b H V t b n M x L n t b a W 1 h Z 2 V d L D B 9 J n F 1 b 3 Q 7 L C Z x d W 9 0 O 1 N l Y 3 R p b 2 4 x L 1 R h Y m x l M D A x I C h Q Y W d l I D E p L 0 F 1 d G 9 S Z W 1 v d m V k Q 2 9 s d W 1 u c z E u e 0 N v b H V t b j I s M X 0 m c X V v d D s s J n F 1 b 3 Q 7 U 2 V j d G l v b j E v V G F i b G U w M D E g K F B h Z 2 U g M S k v Q X V 0 b 1 J l b W 9 2 Z W R D b 2 x 1 b W 5 z M S 5 7 Q 2 9 s d W 1 u M y w y f S Z x d W 9 0 O y w m c X V v d D t T Z W N 0 a W 9 u M S 9 U Y W J s Z T A w M S A o U G F n Z S A x K S 9 B d X R v U m V t b 3 Z l Z E N v b H V t b n M x L n t D b 2 x 1 b W 4 0 L D N 9 J n F 1 b 3 Q 7 L C Z x d W 9 0 O 1 N l Y 3 R p b 2 4 x L 1 R h Y m x l M D A x I C h Q Y W d l I D E p L 0 F 1 d G 9 S Z W 1 v d m V k Q 2 9 s d W 1 u c z E u e 0 H D s W 9 z I E Z p c 2 N h b G V z L D R 9 J n F 1 b 3 Q 7 L C Z x d W 9 0 O 1 N l Y 3 R p b 2 4 x L 1 R h Y m x l M D A x I C h Q Y W d l I D E p L 0 F 1 d G 9 S Z W 1 v d m V k Q 2 9 s d W 1 u c z E u e z I w M T Q g L S A y M D I 0 I C 0 g R m l z Y 2 F s I F l l Y X J z L D V 9 J n F 1 b 3 Q 7 L C Z x d W 9 0 O 1 N l Y 3 R p b 2 4 x L 1 R h Y m x l M D A x I C h Q Y W d l I D E p L 0 F 1 d G 9 S Z W 1 v d m V k Q 2 9 s d W 1 u c z E u e 0 N v b H V t b j c s N n 0 m c X V v d D s s J n F 1 b 3 Q 7 U 2 V j d G l v b j E v V G F i b G U w M D E g K F B h Z 2 U g M S k v Q X V 0 b 1 J l b W 9 2 Z W R D b 2 x 1 b W 5 z M S 5 7 M j A x N C A t I D I w M j Q s N 3 0 m c X V v d D s s J n F 1 b 3 Q 7 U 2 V j d G l v b j E v V G F i b G U w M D E g K F B h Z 2 U g M S k v Q X V 0 b 1 J l b W 9 2 Z W R D b 2 x 1 b W 5 z M S 5 7 Q 2 9 s d W 1 u O S w 4 f S Z x d W 9 0 O y w m c X V v d D t T Z W N 0 a W 9 u M S 9 U Y W J s Z T A w M S A o U G F n Z S A x K S 9 B d X R v U m V t b 3 Z l Z E N v b H V t b n M x L n t D b 2 x 1 b W 4 x M C w 5 f S Z x d W 9 0 O y w m c X V v d D t T Z W N 0 a W 9 u M S 9 U Y W J s Z T A w M S A o U G F n Z S A x K S 9 B d X R v U m V t b 3 Z l Z E N v b H V t b n M x L n t D b 2 x 1 b W 4 x M S w x M H 0 m c X V v d D s s J n F 1 b 3 Q 7 U 2 V j d G l v b j E v V G F i b G U w M D E g K F B h Z 2 U g M S k v Q X V 0 b 1 J l b W 9 2 Z W R D b 2 x 1 b W 5 z M S 5 7 Q 2 9 s d W 1 u M T I s M T F 9 J n F 1 b 3 Q 7 L C Z x d W 9 0 O 1 N l Y 3 R p b 2 4 x L 1 R h Y m x l M D A x I C h Q Y W d l I D E p L 0 F 1 d G 9 S Z W 1 v d m V k Q 2 9 s d W 1 u c z E u e 1 t p b W F n Z V 1 f M S w x M n 0 m c X V v d D t d L C Z x d W 9 0 O 0 N v b H V t b k N v d W 5 0 J n F 1 b 3 Q 7 O j E z L C Z x d W 9 0 O 0 t l e U N v b H V t b k 5 h b W V z J n F 1 b 3 Q 7 O l t d L C Z x d W 9 0 O 0 N v b H V t b k l k Z W 5 0 a X R p Z X M m c X V v d D s 6 W y Z x d W 9 0 O 1 N l Y 3 R p b 2 4 x L 1 R h Y m x l M D A x I C h Q Y W d l I D E p L 0 F 1 d G 9 S Z W 1 v d m V k Q 2 9 s d W 1 u c z E u e 1 t p b W F n Z V 0 s M H 0 m c X V v d D s s J n F 1 b 3 Q 7 U 2 V j d G l v b j E v V G F i b G U w M D E g K F B h Z 2 U g M S k v Q X V 0 b 1 J l b W 9 2 Z W R D b 2 x 1 b W 5 z M S 5 7 Q 2 9 s d W 1 u M i w x f S Z x d W 9 0 O y w m c X V v d D t T Z W N 0 a W 9 u M S 9 U Y W J s Z T A w M S A o U G F n Z S A x K S 9 B d X R v U m V t b 3 Z l Z E N v b H V t b n M x L n t D b 2 x 1 b W 4 z L D J 9 J n F 1 b 3 Q 7 L C Z x d W 9 0 O 1 N l Y 3 R p b 2 4 x L 1 R h Y m x l M D A x I C h Q Y W d l I D E p L 0 F 1 d G 9 S Z W 1 v d m V k Q 2 9 s d W 1 u c z E u e 0 N v b H V t b j Q s M 3 0 m c X V v d D s s J n F 1 b 3 Q 7 U 2 V j d G l v b j E v V G F i b G U w M D E g K F B h Z 2 U g M S k v Q X V 0 b 1 J l b W 9 2 Z W R D b 2 x 1 b W 5 z M S 5 7 Q c O x b 3 M g R m l z Y 2 F s Z X M s N H 0 m c X V v d D s s J n F 1 b 3 Q 7 U 2 V j d G l v b j E v V G F i b G U w M D E g K F B h Z 2 U g M S k v Q X V 0 b 1 J l b W 9 2 Z W R D b 2 x 1 b W 5 z M S 5 7 M j A x N C A t I D I w M j Q g L S B G a X N j Y W w g W W V h c n M s N X 0 m c X V v d D s s J n F 1 b 3 Q 7 U 2 V j d G l v b j E v V G F i b G U w M D E g K F B h Z 2 U g M S k v Q X V 0 b 1 J l b W 9 2 Z W R D b 2 x 1 b W 5 z M S 5 7 Q 2 9 s d W 1 u N y w 2 f S Z x d W 9 0 O y w m c X V v d D t T Z W N 0 a W 9 u M S 9 U Y W J s Z T A w M S A o U G F n Z S A x K S 9 B d X R v U m V t b 3 Z l Z E N v b H V t b n M x L n s y M D E 0 I C 0 g M j A y N C w 3 f S Z x d W 9 0 O y w m c X V v d D t T Z W N 0 a W 9 u M S 9 U Y W J s Z T A w M S A o U G F n Z S A x K S 9 B d X R v U m V t b 3 Z l Z E N v b H V t b n M x L n t D b 2 x 1 b W 4 5 L D h 9 J n F 1 b 3 Q 7 L C Z x d W 9 0 O 1 N l Y 3 R p b 2 4 x L 1 R h Y m x l M D A x I C h Q Y W d l I D E p L 0 F 1 d G 9 S Z W 1 v d m V k Q 2 9 s d W 1 u c z E u e 0 N v b H V t b j E w L D l 9 J n F 1 b 3 Q 7 L C Z x d W 9 0 O 1 N l Y 3 R p b 2 4 x L 1 R h Y m x l M D A x I C h Q Y W d l I D E p L 0 F 1 d G 9 S Z W 1 v d m V k Q 2 9 s d W 1 u c z E u e 0 N v b H V t b j E x L D E w f S Z x d W 9 0 O y w m c X V v d D t T Z W N 0 a W 9 u M S 9 U Y W J s Z T A w M S A o U G F n Z S A x K S 9 B d X R v U m V t b 3 Z l Z E N v b H V t b n M x L n t D b 2 x 1 b W 4 x M i w x M X 0 m c X V v d D s s J n F 1 b 3 Q 7 U 2 V j d G l v b j E v V G F i b G U w M D E g K F B h Z 2 U g M S k v Q X V 0 b 1 J l b W 9 2 Z W R D b 2 x 1 b W 5 z M S 5 7 W 2 l t Y W d l X V 8 x L D E y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D E l M j A o U G F n Z S U y M D E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x J T I w K F B h Z 2 U l M j A x K S 9 U Y W J s Z T A w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x J T I w K F B h Z 2 U l M j A x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M S U y M C h Q Y W d l J T I w M S k v Q 2 h h b m d l Z C U y M F R 5 c G U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c J O y s Q M x x E y x N K U a I V r p Y w A A A A A C A A A A A A A Q Z g A A A A E A A C A A A A A P h I O f v i p C S c F P F n h 3 K P 2 b i z K R G c / n J 5 y l V C 3 N / t m v 8 A A A A A A O g A A A A A I A A C A A A A C M a Y M u D e 6 j z t P j 9 L i D C X 6 J Q 2 m s q 5 R r Q I K x J E Q P X f 0 m L l A A A A D O m P V T O U d y u Y 7 9 I F u W 4 J b 1 L F 7 K s e r h H M s N I d A x v u T a 5 D K / W 6 4 x a S y R V l G V p w m D J i T L V k w q g R 0 o 4 B Y a 1 S 9 C C r r d Z g m r n 2 j x T 8 v u 9 / 9 g t T J E 7 E A A A A D t e O 1 0 H J u H D y H I / U i A f / i o 0 O D R h j E O J 2 j e a 5 9 P Q C b i y 3 F i V 6 Q / t j R k J V S 9 q i 1 r f B x q n Q E 6 a 7 l R s 8 p c V V Q 6 a O z R < / D a t a M a s h u p > 
</file>

<file path=customXml/itemProps1.xml><?xml version="1.0" encoding="utf-8"?>
<ds:datastoreItem xmlns:ds="http://schemas.openxmlformats.org/officeDocument/2006/customXml" ds:itemID="{3A147B8B-CE69-4239-BEEC-CAD14AA08C4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348D2FD-2C2F-4144-A816-27279861F895}">
  <ds:schemaRefs>
    <ds:schemaRef ds:uri="http://schemas.microsoft.com/office/2006/metadata/properties"/>
    <ds:schemaRef ds:uri="http://schemas.microsoft.com/office/infopath/2007/PartnerControls"/>
    <ds:schemaRef ds:uri="1f23fbc9-fed8-4fe5-aa4f-ed739643a384"/>
    <ds:schemaRef ds:uri="a09e65a3-c7c6-46c4-8cad-d2b1e4cef29c"/>
  </ds:schemaRefs>
</ds:datastoreItem>
</file>

<file path=customXml/itemProps3.xml><?xml version="1.0" encoding="utf-8"?>
<ds:datastoreItem xmlns:ds="http://schemas.openxmlformats.org/officeDocument/2006/customXml" ds:itemID="{86FEEAD8-9285-42D4-8A18-CEF67EA7E739}"/>
</file>

<file path=customXml/itemProps4.xml><?xml version="1.0" encoding="utf-8"?>
<ds:datastoreItem xmlns:ds="http://schemas.openxmlformats.org/officeDocument/2006/customXml" ds:itemID="{F654108D-EA14-49F3-A735-81574AE145A7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TABLA - 1</vt:lpstr>
      <vt:lpstr>Gráfica1</vt:lpstr>
      <vt:lpstr>efecto fiscal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Ortiz</dc:creator>
  <cp:lastModifiedBy>Jesús Tirado Garay</cp:lastModifiedBy>
  <dcterms:created xsi:type="dcterms:W3CDTF">2015-06-05T18:17:20Z</dcterms:created>
  <dcterms:modified xsi:type="dcterms:W3CDTF">2025-10-03T15:01:00Z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0x0101009401ACFC58A9B741966E24964F98E401</vt:lpwstr>
  </property>
  <property fmtid="{D5CDD505-2E9C-101B-9397-08002B2CF9AE}" pid="3" name="MediaServiceImageTags">
    <vt:lpwstr/>
  </property>
</Properties>
</file>