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283 _ PS743/PS743/2. Tabla/"/>
    </mc:Choice>
  </mc:AlternateContent>
  <xr:revisionPtr revIDLastSave="0" documentId="13_ncr:1_{57739AFF-9A30-724D-969C-C14270454453}" xr6:coauthVersionLast="47" xr6:coauthVersionMax="47" xr10:uidLastSave="{00000000-0000-0000-0000-000000000000}"/>
  <bookViews>
    <workbookView xWindow="0" yWindow="680" windowWidth="30240" windowHeight="18960" activeTab="2" xr2:uid="{A4C388CA-F4A2-4AD9-AFE4-40C6BC74C551}"/>
  </bookViews>
  <sheets>
    <sheet name="Tabla 1" sheetId="2" r:id="rId1"/>
    <sheet name="Tabla 2" sheetId="1" r:id="rId2"/>
    <sheet name="ESTIMACION 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J6" i="3" s="1"/>
  <c r="K6" i="3" s="1"/>
  <c r="H6" i="3"/>
  <c r="E12" i="1"/>
  <c r="E17" i="1" s="1"/>
  <c r="E13" i="1"/>
  <c r="E14" i="1"/>
  <c r="E15" i="1"/>
  <c r="E16" i="1"/>
  <c r="E11" i="1"/>
  <c r="D17" i="1"/>
  <c r="D27" i="1"/>
  <c r="B17" i="1"/>
  <c r="C17" i="1"/>
  <c r="C27" i="1" l="1"/>
  <c r="B27" i="1"/>
  <c r="F3" i="1" l="1"/>
  <c r="F2" i="1"/>
  <c r="D4" i="3" l="1"/>
  <c r="D5" i="3"/>
  <c r="D6" i="3"/>
  <c r="D7" i="3"/>
  <c r="D9" i="3"/>
  <c r="D8" i="3"/>
  <c r="D10" i="3" l="1"/>
</calcChain>
</file>

<file path=xl/sharedStrings.xml><?xml version="1.0" encoding="utf-8"?>
<sst xmlns="http://schemas.openxmlformats.org/spreadsheetml/2006/main" count="42" uniqueCount="32">
  <si>
    <t>PGT=&gt; presupuesto de gastos tributarios (TEB, POR SUS SIGLAS EN INGLES)</t>
  </si>
  <si>
    <t>Procedencia: TER 2025</t>
  </si>
  <si>
    <t>Contribución de individuos</t>
  </si>
  <si>
    <t>TEB 66</t>
  </si>
  <si>
    <t xml:space="preserve">Ingresos de jóvenes derivado de salarios, servicios prestados, empleo por cuenta propia y negocio nuevo bajo acuerdo especial. </t>
  </si>
  <si>
    <t>Contribución de corporaciones regulares</t>
  </si>
  <si>
    <t>TEB121</t>
  </si>
  <si>
    <t xml:space="preserve">Cantidad exenta bajo la Ley 135-2014 ("Ley de Incentivos y Financiamiento para Jóvenes Empresarios"). </t>
  </si>
  <si>
    <t>TEB 180</t>
  </si>
  <si>
    <t>Ingreso producido por negocios que operan bajo la "Ley de Incentivos y Financiamiento para Jóvenes Empresarios".</t>
  </si>
  <si>
    <t>TEB 181</t>
  </si>
  <si>
    <t xml:space="preserve">Participación distribuible en el ingreso exento de enditades conducto.  </t>
  </si>
  <si>
    <t>Contribución de negocios no incorporados</t>
  </si>
  <si>
    <t>TEB 282</t>
  </si>
  <si>
    <t>TEB 360</t>
  </si>
  <si>
    <t>Ingresos generados por negocios que operan bajo la "Ley de Incentivos y Financiamiento para Jóvenes Empresarios".</t>
  </si>
  <si>
    <t>Procedencia</t>
  </si>
  <si>
    <t>Datos</t>
  </si>
  <si>
    <t>US CENSUS</t>
  </si>
  <si>
    <t>poblacion de 16-35</t>
  </si>
  <si>
    <t>poblacion de 16-40</t>
  </si>
  <si>
    <t>Expresado en millones</t>
  </si>
  <si>
    <t>Partida</t>
  </si>
  <si>
    <t>Promedio</t>
  </si>
  <si>
    <t>TEB - 66</t>
  </si>
  <si>
    <t>TEB - 121</t>
  </si>
  <si>
    <t>TEB - 180</t>
  </si>
  <si>
    <t>TEB - 181</t>
  </si>
  <si>
    <t>TEB - 282</t>
  </si>
  <si>
    <t>TEB - 361</t>
  </si>
  <si>
    <t>Total</t>
  </si>
  <si>
    <t>Gasto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</si>
</sst>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8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b/>
      <sz val="12"/>
      <color theme="1"/>
      <name val="Myriad Pro Condensed"/>
    </font>
    <font>
      <b/>
      <sz val="12"/>
      <color theme="0"/>
      <name val="MyriadPro-Cond"/>
    </font>
    <font>
      <sz val="12"/>
      <color theme="1"/>
      <name val="MyriadPro-Cond"/>
    </font>
    <font>
      <b/>
      <sz val="12"/>
      <color theme="1"/>
      <name val="MyriadPro-Con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6" fontId="0" fillId="0" borderId="0" xfId="0" applyNumberFormat="1"/>
    <xf numFmtId="165" fontId="4" fillId="0" borderId="7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alpr.sharepoint.com/sites/Datos/Shared%20Documents/General/Proyecciones%20PNB%20(2025).xlsx" TargetMode="External"/><Relationship Id="rId1" Type="http://schemas.openxmlformats.org/officeDocument/2006/relationships/externalLinkPath" Target="https://opalpr.sharepoint.com/sites/Datos/Shared%20Documents/General/Proyecciones%20PNB%20(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G6">
            <v>2.6746669378622911E-2</v>
          </cell>
          <cell r="H6">
            <v>2.2748283148441573E-2</v>
          </cell>
          <cell r="I6">
            <v>2.2522047251811061E-2</v>
          </cell>
          <cell r="J6">
            <v>2.3436989402308095E-2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2009-2602-4730-A0DA-4015BB9D485D}">
  <dimension ref="A1:G11"/>
  <sheetViews>
    <sheetView workbookViewId="0">
      <selection activeCell="G11" sqref="G11"/>
    </sheetView>
  </sheetViews>
  <sheetFormatPr baseColWidth="10" defaultColWidth="10.6640625" defaultRowHeight="15"/>
  <cols>
    <col min="2" max="2" width="9.1640625" bestFit="1" customWidth="1"/>
    <col min="3" max="3" width="37.6640625" customWidth="1"/>
    <col min="4" max="4" width="23.1640625" bestFit="1" customWidth="1"/>
  </cols>
  <sheetData>
    <row r="1" spans="1:7" ht="16" thickBot="1">
      <c r="A1" s="15" t="s">
        <v>0</v>
      </c>
      <c r="B1" s="16"/>
      <c r="C1" s="16"/>
      <c r="D1" s="17"/>
      <c r="F1" s="15" t="s">
        <v>1</v>
      </c>
      <c r="G1" s="17"/>
    </row>
    <row r="3" spans="1:7" ht="16">
      <c r="B3" s="13" t="s">
        <v>2</v>
      </c>
      <c r="C3" s="14"/>
    </row>
    <row r="4" spans="1:7" ht="51">
      <c r="B4" s="2" t="s">
        <v>3</v>
      </c>
      <c r="C4" s="3" t="s">
        <v>4</v>
      </c>
    </row>
    <row r="5" spans="1:7" ht="16">
      <c r="B5" s="13" t="s">
        <v>5</v>
      </c>
      <c r="C5" s="14"/>
    </row>
    <row r="6" spans="1:7" ht="34">
      <c r="B6" s="2" t="s">
        <v>6</v>
      </c>
      <c r="C6" s="3" t="s">
        <v>7</v>
      </c>
    </row>
    <row r="7" spans="1:7" ht="34">
      <c r="B7" s="2" t="s">
        <v>8</v>
      </c>
      <c r="C7" s="3" t="s">
        <v>9</v>
      </c>
    </row>
    <row r="8" spans="1:7" ht="34">
      <c r="B8" s="2" t="s">
        <v>10</v>
      </c>
      <c r="C8" s="3" t="s">
        <v>11</v>
      </c>
    </row>
    <row r="9" spans="1:7" ht="16">
      <c r="B9" s="13" t="s">
        <v>12</v>
      </c>
      <c r="C9" s="14"/>
    </row>
    <row r="10" spans="1:7" ht="34">
      <c r="B10" s="2" t="s">
        <v>13</v>
      </c>
      <c r="C10" s="3" t="s">
        <v>7</v>
      </c>
    </row>
    <row r="11" spans="1:7" ht="34">
      <c r="B11" s="2" t="s">
        <v>14</v>
      </c>
      <c r="C11" s="3" t="s">
        <v>15</v>
      </c>
    </row>
  </sheetData>
  <mergeCells count="5">
    <mergeCell ref="B9:C9"/>
    <mergeCell ref="A1:D1"/>
    <mergeCell ref="F1:G1"/>
    <mergeCell ref="B3:C3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E6F0-B59C-44C2-B5BC-F13315A03A59}">
  <dimension ref="A1:AA27"/>
  <sheetViews>
    <sheetView zoomScaleNormal="100" workbookViewId="0">
      <selection activeCell="A10" sqref="A10:E17"/>
    </sheetView>
  </sheetViews>
  <sheetFormatPr baseColWidth="10" defaultColWidth="10.6640625" defaultRowHeight="15"/>
  <cols>
    <col min="1" max="1" width="10.33203125" style="1" customWidth="1"/>
    <col min="2" max="4" width="9.83203125" style="1" customWidth="1"/>
    <col min="5" max="5" width="11" style="1" bestFit="1" customWidth="1"/>
    <col min="6" max="6" width="9.83203125" style="1" customWidth="1"/>
    <col min="7" max="7" width="11" style="1" bestFit="1" customWidth="1"/>
    <col min="8" max="8" width="10.6640625" style="1"/>
    <col min="9" max="9" width="27.83203125" style="1" bestFit="1" customWidth="1"/>
    <col min="10" max="11" width="7.33203125" style="1" customWidth="1"/>
    <col min="12" max="12" width="8.83203125" style="1" customWidth="1"/>
    <col min="13" max="13" width="6" style="1" bestFit="1" customWidth="1"/>
    <col min="14" max="14" width="17.1640625" style="1" bestFit="1" customWidth="1"/>
    <col min="15" max="19" width="6.1640625" style="1" bestFit="1" customWidth="1"/>
    <col min="20" max="20" width="11" style="1" customWidth="1"/>
    <col min="21" max="27" width="10.6640625" style="1"/>
  </cols>
  <sheetData>
    <row r="1" spans="1:27">
      <c r="A1" s="18" t="s">
        <v>16</v>
      </c>
      <c r="B1" s="19"/>
      <c r="C1" s="19"/>
      <c r="D1" s="20" t="s">
        <v>17</v>
      </c>
      <c r="E1" s="19"/>
      <c r="F1" s="21"/>
      <c r="G1"/>
      <c r="H1"/>
      <c r="I1"/>
      <c r="J1"/>
    </row>
    <row r="2" spans="1:27">
      <c r="A2" s="22" t="s">
        <v>18</v>
      </c>
      <c r="B2" s="23"/>
      <c r="C2" s="7">
        <v>2023</v>
      </c>
      <c r="D2" s="23" t="s">
        <v>19</v>
      </c>
      <c r="E2" s="23"/>
      <c r="F2" s="5">
        <f>839936</f>
        <v>839936</v>
      </c>
    </row>
    <row r="3" spans="1:27" ht="16" thickBot="1">
      <c r="A3" s="24" t="s">
        <v>18</v>
      </c>
      <c r="B3" s="25"/>
      <c r="C3" s="8">
        <v>2023</v>
      </c>
      <c r="D3" s="25" t="s">
        <v>20</v>
      </c>
      <c r="E3" s="25"/>
      <c r="F3" s="6">
        <f>1028732</f>
        <v>1028732</v>
      </c>
    </row>
    <row r="4" spans="1:27">
      <c r="A4"/>
      <c r="B4"/>
      <c r="C4"/>
      <c r="D4"/>
      <c r="E4"/>
      <c r="F4"/>
    </row>
    <row r="6" spans="1:27">
      <c r="G6"/>
      <c r="H6"/>
      <c r="I6"/>
      <c r="J6"/>
      <c r="K6"/>
      <c r="L6"/>
      <c r="AA6"/>
    </row>
    <row r="7" spans="1:27" ht="16" thickBot="1">
      <c r="H7"/>
      <c r="I7"/>
      <c r="J7"/>
      <c r="K7"/>
      <c r="L7"/>
      <c r="AA7"/>
    </row>
    <row r="8" spans="1:27" ht="16" thickBot="1">
      <c r="C8" s="15" t="s">
        <v>21</v>
      </c>
      <c r="D8" s="16"/>
      <c r="E8" s="17"/>
      <c r="H8"/>
      <c r="I8"/>
      <c r="J8"/>
      <c r="K8"/>
      <c r="L8"/>
      <c r="AA8"/>
    </row>
    <row r="9" spans="1:27">
      <c r="H9"/>
      <c r="I9"/>
      <c r="J9"/>
      <c r="K9"/>
      <c r="L9"/>
      <c r="AA9"/>
    </row>
    <row r="10" spans="1:27" ht="21.75" customHeight="1">
      <c r="A10" s="26" t="s">
        <v>22</v>
      </c>
      <c r="B10" s="26">
        <v>2024</v>
      </c>
      <c r="C10" s="26">
        <v>2025</v>
      </c>
      <c r="D10" s="26">
        <v>2026</v>
      </c>
      <c r="E10" s="26" t="s">
        <v>23</v>
      </c>
      <c r="H10"/>
      <c r="I10"/>
      <c r="J10"/>
      <c r="K10"/>
      <c r="L10"/>
      <c r="AA10"/>
    </row>
    <row r="11" spans="1:27" ht="20" customHeight="1">
      <c r="A11" s="27" t="s">
        <v>24</v>
      </c>
      <c r="B11" s="28">
        <v>84</v>
      </c>
      <c r="C11" s="28">
        <v>86.6</v>
      </c>
      <c r="D11" s="28">
        <v>89.7</v>
      </c>
      <c r="E11" s="29">
        <f>AVERAGE(B11:D11)</f>
        <v>86.766666666666666</v>
      </c>
      <c r="H11" s="10"/>
      <c r="I11" s="10"/>
      <c r="J11"/>
      <c r="K11"/>
      <c r="L11"/>
      <c r="AA11"/>
    </row>
    <row r="12" spans="1:27" ht="20" customHeight="1">
      <c r="A12" s="27" t="s">
        <v>25</v>
      </c>
      <c r="B12" s="28">
        <v>2.5</v>
      </c>
      <c r="C12" s="28">
        <v>2.5</v>
      </c>
      <c r="D12" s="28">
        <v>2.8</v>
      </c>
      <c r="E12" s="29">
        <f t="shared" ref="E12:E16" si="0">AVERAGE(B12:D12)</f>
        <v>2.6</v>
      </c>
      <c r="H12"/>
      <c r="I12"/>
      <c r="J12"/>
      <c r="K12"/>
      <c r="L12"/>
      <c r="AA12"/>
    </row>
    <row r="13" spans="1:27" ht="20" customHeight="1">
      <c r="A13" s="27" t="s">
        <v>26</v>
      </c>
      <c r="B13" s="28">
        <v>1.5</v>
      </c>
      <c r="C13" s="28">
        <v>1.5</v>
      </c>
      <c r="D13" s="28">
        <v>1.7</v>
      </c>
      <c r="E13" s="29">
        <f t="shared" si="0"/>
        <v>1.5666666666666667</v>
      </c>
      <c r="H13"/>
      <c r="I13"/>
      <c r="J13"/>
      <c r="K13"/>
      <c r="L13"/>
    </row>
    <row r="14" spans="1:27" ht="20" customHeight="1">
      <c r="A14" s="27" t="s">
        <v>27</v>
      </c>
      <c r="B14" s="28">
        <v>56.3</v>
      </c>
      <c r="C14" s="28">
        <v>57.2</v>
      </c>
      <c r="D14" s="28">
        <v>57.2</v>
      </c>
      <c r="E14" s="29">
        <f t="shared" si="0"/>
        <v>56.9</v>
      </c>
      <c r="H14"/>
      <c r="I14"/>
      <c r="J14"/>
      <c r="K14"/>
      <c r="L14"/>
    </row>
    <row r="15" spans="1:27" ht="20" customHeight="1">
      <c r="A15" s="27" t="s">
        <v>28</v>
      </c>
      <c r="B15" s="28">
        <v>0.3</v>
      </c>
      <c r="C15" s="28">
        <v>0.3</v>
      </c>
      <c r="D15" s="28">
        <v>0.3</v>
      </c>
      <c r="E15" s="29">
        <f t="shared" si="0"/>
        <v>0.3</v>
      </c>
      <c r="H15"/>
      <c r="I15"/>
      <c r="J15"/>
      <c r="K15"/>
      <c r="L15"/>
    </row>
    <row r="16" spans="1:27" ht="20" customHeight="1">
      <c r="A16" s="27" t="s">
        <v>29</v>
      </c>
      <c r="B16" s="28">
        <v>106.3</v>
      </c>
      <c r="C16" s="28">
        <v>107.9</v>
      </c>
      <c r="D16" s="28">
        <v>110.3</v>
      </c>
      <c r="E16" s="29">
        <f t="shared" si="0"/>
        <v>108.16666666666667</v>
      </c>
      <c r="H16"/>
      <c r="I16"/>
      <c r="J16"/>
      <c r="K16"/>
      <c r="L16"/>
    </row>
    <row r="17" spans="1:12" ht="20" customHeight="1">
      <c r="A17" s="30" t="s">
        <v>30</v>
      </c>
      <c r="B17" s="31">
        <f>SUM(B11:B16)</f>
        <v>250.90000000000003</v>
      </c>
      <c r="C17" s="31">
        <f>SUM(C11:C16)</f>
        <v>256</v>
      </c>
      <c r="D17" s="31">
        <f>SUM(D11:D16)</f>
        <v>262</v>
      </c>
      <c r="E17" s="31">
        <f>SUM(E11:E16)</f>
        <v>256.3</v>
      </c>
      <c r="H17"/>
      <c r="I17"/>
      <c r="J17"/>
      <c r="K17"/>
      <c r="L17"/>
    </row>
    <row r="18" spans="1:12">
      <c r="A18"/>
      <c r="B18"/>
      <c r="C18"/>
      <c r="D18"/>
      <c r="E18"/>
      <c r="F18"/>
      <c r="H18"/>
      <c r="I18"/>
      <c r="J18"/>
      <c r="K18"/>
      <c r="L18"/>
    </row>
    <row r="19" spans="1:12">
      <c r="A19"/>
      <c r="B19"/>
      <c r="C19"/>
      <c r="D19"/>
      <c r="E19"/>
      <c r="F19"/>
      <c r="H19"/>
      <c r="I19"/>
      <c r="J19"/>
      <c r="K19"/>
      <c r="L19"/>
    </row>
    <row r="20" spans="1:12" ht="16">
      <c r="A20"/>
      <c r="B20" s="12">
        <v>2021</v>
      </c>
      <c r="C20" s="12">
        <v>2022</v>
      </c>
      <c r="D20" s="12">
        <v>2023</v>
      </c>
      <c r="E20"/>
      <c r="F20"/>
      <c r="G20"/>
      <c r="H20"/>
      <c r="I20"/>
      <c r="J20"/>
      <c r="K20"/>
      <c r="L20"/>
    </row>
    <row r="21" spans="1:12" ht="16">
      <c r="A21"/>
      <c r="B21" s="9">
        <v>55.3</v>
      </c>
      <c r="C21" s="9">
        <v>58.8</v>
      </c>
      <c r="D21" s="9">
        <v>61.1</v>
      </c>
      <c r="E21"/>
      <c r="F21"/>
      <c r="G21"/>
      <c r="H21"/>
      <c r="I21"/>
      <c r="J21"/>
      <c r="K21"/>
      <c r="L21"/>
    </row>
    <row r="22" spans="1:12" ht="16">
      <c r="A22"/>
      <c r="B22" s="9">
        <v>0.9</v>
      </c>
      <c r="C22" s="9">
        <v>0.9</v>
      </c>
      <c r="D22" s="9">
        <v>0.9</v>
      </c>
      <c r="E22"/>
      <c r="F22"/>
      <c r="G22"/>
      <c r="H22"/>
      <c r="I22"/>
      <c r="J22"/>
      <c r="K22"/>
      <c r="L22"/>
    </row>
    <row r="23" spans="1:12" ht="16">
      <c r="A23"/>
      <c r="B23" s="9">
        <v>0.8</v>
      </c>
      <c r="C23" s="9">
        <v>0.8</v>
      </c>
      <c r="D23" s="9">
        <v>0.9</v>
      </c>
      <c r="E23"/>
      <c r="F23"/>
      <c r="G23"/>
      <c r="H23"/>
      <c r="I23"/>
      <c r="J23"/>
      <c r="K23"/>
      <c r="L23"/>
    </row>
    <row r="24" spans="1:12" ht="16">
      <c r="B24" s="9">
        <v>0.9</v>
      </c>
      <c r="C24" s="9">
        <v>0.9</v>
      </c>
      <c r="D24" s="9">
        <v>0.9</v>
      </c>
      <c r="G24"/>
      <c r="H24"/>
      <c r="I24"/>
      <c r="J24"/>
      <c r="K24"/>
      <c r="L24"/>
    </row>
    <row r="25" spans="1:12" ht="16">
      <c r="B25" s="9">
        <v>0.3</v>
      </c>
      <c r="C25" s="9">
        <v>0.3</v>
      </c>
      <c r="D25" s="9">
        <v>0.3</v>
      </c>
      <c r="G25"/>
      <c r="H25"/>
      <c r="I25"/>
      <c r="J25"/>
      <c r="K25"/>
      <c r="L25"/>
    </row>
    <row r="26" spans="1:12" ht="16">
      <c r="B26" s="9">
        <v>94.2</v>
      </c>
      <c r="C26" s="9">
        <v>96.9</v>
      </c>
      <c r="D26" s="9">
        <v>98.6</v>
      </c>
    </row>
    <row r="27" spans="1:12" ht="16">
      <c r="B27" s="11">
        <f>SUM(B21:B26)</f>
        <v>152.39999999999998</v>
      </c>
      <c r="C27" s="11">
        <f>SUM(C21:C26)</f>
        <v>158.6</v>
      </c>
      <c r="D27" s="11">
        <f>SUM(D21:D26)</f>
        <v>162.69999999999999</v>
      </c>
    </row>
  </sheetData>
  <mergeCells count="7">
    <mergeCell ref="C8:E8"/>
    <mergeCell ref="A1:C1"/>
    <mergeCell ref="D1:F1"/>
    <mergeCell ref="A2:B2"/>
    <mergeCell ref="A3:B3"/>
    <mergeCell ref="D2:E2"/>
    <mergeCell ref="D3:E3"/>
  </mergeCells>
  <phoneticPr fontId="1" type="noConversion"/>
  <pageMargins left="0.7" right="0.7" top="0.75" bottom="0.75" header="0.3" footer="0.3"/>
  <ignoredErrors>
    <ignoredError sqref="B17:D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A058-65AB-4A0E-AB94-9549639BD7E6}">
  <dimension ref="C3:K10"/>
  <sheetViews>
    <sheetView tabSelected="1" workbookViewId="0">
      <selection activeCell="C3" sqref="C3:D10"/>
    </sheetView>
  </sheetViews>
  <sheetFormatPr baseColWidth="10" defaultColWidth="10.6640625" defaultRowHeight="15"/>
  <cols>
    <col min="3" max="3" width="11.1640625" customWidth="1"/>
    <col min="4" max="4" width="12.5" customWidth="1"/>
    <col min="7" max="11" width="10.83203125" customWidth="1"/>
  </cols>
  <sheetData>
    <row r="3" spans="3:11" ht="33.75" customHeight="1">
      <c r="C3" s="32" t="s">
        <v>22</v>
      </c>
      <c r="D3" s="33" t="s">
        <v>31</v>
      </c>
    </row>
    <row r="4" spans="3:11" ht="19.5" customHeight="1">
      <c r="C4" s="34" t="s">
        <v>24</v>
      </c>
      <c r="D4" s="35">
        <f>('Tabla 2'!E11/20)*5</f>
        <v>21.691666666666663</v>
      </c>
    </row>
    <row r="5" spans="3:11" ht="19.5" customHeight="1">
      <c r="C5" s="34" t="s">
        <v>25</v>
      </c>
      <c r="D5" s="35">
        <f>('Tabla 2'!E12/20)*5</f>
        <v>0.65</v>
      </c>
      <c r="G5" s="12">
        <v>2026</v>
      </c>
      <c r="H5" s="12">
        <v>2027</v>
      </c>
      <c r="I5" s="12">
        <v>2028</v>
      </c>
      <c r="J5" s="12">
        <v>2029</v>
      </c>
      <c r="K5" s="12">
        <v>2030</v>
      </c>
    </row>
    <row r="6" spans="3:11" ht="19.5" customHeight="1">
      <c r="C6" s="34" t="s">
        <v>26</v>
      </c>
      <c r="D6" s="35">
        <f>('Tabla 2'!E13/20)*5</f>
        <v>0.39166666666666672</v>
      </c>
      <c r="G6" s="4">
        <v>64.074999999999989</v>
      </c>
      <c r="H6" s="4">
        <f>D10*(1+[1]Sheet1!$G$6)</f>
        <v>65.788792840435249</v>
      </c>
      <c r="I6" s="4">
        <f>H6*(1+[1]Sheet1!H6)</f>
        <v>67.28537492796363</v>
      </c>
      <c r="J6" s="4">
        <f>I6*(1+[1]Sheet1!I6)</f>
        <v>68.800779321447052</v>
      </c>
      <c r="K6" s="4">
        <f>J6*(1+[1]Sheet1!J6)</f>
        <v>70.413262457274342</v>
      </c>
    </row>
    <row r="7" spans="3:11" ht="19.5" customHeight="1">
      <c r="C7" s="34" t="s">
        <v>27</v>
      </c>
      <c r="D7" s="35">
        <f>('Tabla 2'!E14/20)*5</f>
        <v>14.224999999999998</v>
      </c>
    </row>
    <row r="8" spans="3:11" ht="19.5" customHeight="1">
      <c r="C8" s="34" t="s">
        <v>28</v>
      </c>
      <c r="D8" s="35">
        <f>('Tabla 2'!E15/20)*5</f>
        <v>7.4999999999999997E-2</v>
      </c>
    </row>
    <row r="9" spans="3:11" ht="19.5" customHeight="1">
      <c r="C9" s="34" t="s">
        <v>29</v>
      </c>
      <c r="D9" s="35">
        <f>('Tabla 2'!E16/20)*5</f>
        <v>27.041666666666664</v>
      </c>
    </row>
    <row r="10" spans="3:11" ht="19.5" customHeight="1">
      <c r="C10" s="36" t="s">
        <v>30</v>
      </c>
      <c r="D10" s="37">
        <f>SUM(D4:D9)</f>
        <v>64.074999999999989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2C5E8-D804-4F7D-A505-AAA85AB838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F2166-77A5-405D-99F9-2E1B7509F622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4EB2BD7C-9AE0-41EE-BE70-DA467CFAE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1</vt:lpstr>
      <vt:lpstr>Tabla 2</vt:lpstr>
      <vt:lpstr>ESTIMACION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A. Otero Maldonado</dc:creator>
  <cp:keywords/>
  <dc:description/>
  <cp:lastModifiedBy>Ronald Rivas</cp:lastModifiedBy>
  <cp:revision/>
  <dcterms:created xsi:type="dcterms:W3CDTF">2025-10-16T17:40:44Z</dcterms:created>
  <dcterms:modified xsi:type="dcterms:W3CDTF">2025-12-10T21:33:21Z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