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https://opalpr.sharepoint.com/sites/InformesAF2024/Shared Documents/👷‍♂️Informes Preliminares/PS 342/2. Tabla/"/>
    </mc:Choice>
  </mc:AlternateContent>
  <xr:revisionPtr revIDLastSave="53" documentId="8_{BF791FDB-FBA7-4924-822C-964B63AB5474}" xr6:coauthVersionLast="47" xr6:coauthVersionMax="47" xr10:uidLastSave="{12951F2B-E67C-45E7-AAC6-EDE0A2346165}"/>
  <bookViews>
    <workbookView xWindow="21495" yWindow="-21600" windowWidth="26010" windowHeight="20985" firstSheet="1" activeTab="7" xr2:uid="{00000000-000D-0000-FFFF-FFFF00000000}"/>
  </bookViews>
  <sheets>
    <sheet name="Grafica 1" sheetId="2" r:id="rId1"/>
    <sheet name="Tabla 1" sheetId="17" r:id="rId2"/>
    <sheet name="Tabla 2" sheetId="10" r:id="rId3"/>
    <sheet name="Grafica 2" sheetId="7" r:id="rId4"/>
    <sheet name="Table001 (Page 1)" sheetId="9" state="hidden" r:id="rId5"/>
    <sheet name="Tabla 3" sheetId="15" r:id="rId6"/>
    <sheet name="Tabla 4" sheetId="16" r:id="rId7"/>
    <sheet name="Grafica 3" sheetId="19" r:id="rId8"/>
  </sheets>
  <definedNames>
    <definedName name="ExternalData_1" localSheetId="4" hidden="1">'Table001 (Page 1)'!$A$1:$F$12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2" l="1"/>
  <c r="B3" i="2"/>
  <c r="B2" i="2"/>
  <c r="D7" i="7" l="1"/>
  <c r="C7" i="7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F5B9BFBF-124B-4D5C-8F09-9B58D651669C}" keepAlive="1" name="Query - Table001 (Page 1)" description="Connection to the 'Table001 (Page 1)' query in the workbook." type="5" refreshedVersion="8" background="1" saveData="1">
    <dbPr connection="Provider=Microsoft.Mashup.OleDb.1;Data Source=$Workbook$;Location=&quot;Table001 (Page 1)&quot;;Extended Properties=&quot;&quot;" command="SELECT * FROM [Table001 (Page 1)]"/>
  </connection>
</connections>
</file>

<file path=xl/sharedStrings.xml><?xml version="1.0" encoding="utf-8"?>
<sst xmlns="http://schemas.openxmlformats.org/spreadsheetml/2006/main" count="130" uniqueCount="110">
  <si>
    <t>Total</t>
  </si>
  <si>
    <t>Fuente: Sabana File AF 2026</t>
  </si>
  <si>
    <t>Fondos Federales</t>
  </si>
  <si>
    <t>Fondo General</t>
  </si>
  <si>
    <t>Fondos Especiales</t>
  </si>
  <si>
    <t>Ingresos Propios</t>
  </si>
  <si>
    <t>-</t>
  </si>
  <si>
    <t>2012-2013</t>
  </si>
  <si>
    <t>2022-2023</t>
  </si>
  <si>
    <t>Guayama</t>
  </si>
  <si>
    <t>Manatí</t>
  </si>
  <si>
    <t>San Juan</t>
  </si>
  <si>
    <t>Ponce</t>
  </si>
  <si>
    <t>Descripción</t>
  </si>
  <si>
    <t>E1110</t>
  </si>
  <si>
    <t>Nómina</t>
  </si>
  <si>
    <t>Liquidación Vacaciones Separación Servicios</t>
  </si>
  <si>
    <t>E1112</t>
  </si>
  <si>
    <t>E1120</t>
  </si>
  <si>
    <t>Column1</t>
  </si>
  <si>
    <t>Column2</t>
  </si>
  <si>
    <t>Column3</t>
  </si>
  <si>
    <t>Column4</t>
  </si>
  <si>
    <t>Column5</t>
  </si>
  <si>
    <t>Column6</t>
  </si>
  <si>
    <t>Objeto de
Gasto</t>
  </si>
  <si>
    <t>Presupuesto Asignado
2025-2026</t>
  </si>
  <si>
    <t>Presupuesto Asignado
2024-2025</t>
  </si>
  <si>
    <t>$ 4,048,261</t>
  </si>
  <si>
    <t>$</t>
  </si>
  <si>
    <t>4,478,235</t>
  </si>
  <si>
    <t>$ 6,051</t>
  </si>
  <si>
    <t>Sueldos - Puestos Transitorios</t>
  </si>
  <si>
    <t>$ 1,673,949</t>
  </si>
  <si>
    <t>$ 2,344,813</t>
  </si>
  <si>
    <t>E1410</t>
  </si>
  <si>
    <t>Comp Adic Emp Reg - Bono Nav</t>
  </si>
  <si>
    <t>93,388</t>
  </si>
  <si>
    <t>$ 90,036</t>
  </si>
  <si>
    <t>E1412</t>
  </si>
  <si>
    <t>Comp Adic Emp Trans - Bono Nav</t>
  </si>
  <si>
    <t>$ 50,805</t>
  </si>
  <si>
    <t>E2810</t>
  </si>
  <si>
    <t>Seguro de Empleados - Compensación a Obreros (FSE)</t>
  </si>
  <si>
    <t>$ 102,524</t>
  </si>
  <si>
    <t>$ 120,729</t>
  </si>
  <si>
    <t>E2870</t>
  </si>
  <si>
    <t>Seguro de Hospital Atención Médica a Empleados</t>
  </si>
  <si>
    <t>$ 145,490</t>
  </si>
  <si>
    <t>$ 226,925</t>
  </si>
  <si>
    <t>E6410</t>
  </si>
  <si>
    <t>Contribución al Seguro Social Federal</t>
  </si>
  <si>
    <t>$ 402,469</t>
  </si>
  <si>
    <t>$ 481,235</t>
  </si>
  <si>
    <t>E6650</t>
  </si>
  <si>
    <t>Pago de Contribución por Desempleo</t>
  </si>
  <si>
    <t>$ 74,000</t>
  </si>
  <si>
    <t>$ 62,084</t>
  </si>
  <si>
    <t>Grand Total</t>
  </si>
  <si>
    <t>$ 6,546,132</t>
  </si>
  <si>
    <t>7,854,863</t>
  </si>
  <si>
    <t>Fondo</t>
  </si>
  <si>
    <t>Cantidad de Puestos</t>
  </si>
  <si>
    <t>Compensación Total</t>
  </si>
  <si>
    <t>Región</t>
  </si>
  <si>
    <t>Arecibo</t>
  </si>
  <si>
    <t>Bayamón</t>
  </si>
  <si>
    <t>Caguas</t>
  </si>
  <si>
    <t>Humacao</t>
  </si>
  <si>
    <t>Oficina Central</t>
  </si>
  <si>
    <t>Director de Admisiones y Promociones</t>
  </si>
  <si>
    <t>Director de Recursos Humanos</t>
  </si>
  <si>
    <t xml:space="preserve">Registrador </t>
  </si>
  <si>
    <t>Decano de Asuntos Académicos</t>
  </si>
  <si>
    <t>Decano de Asuntos Estudiantiles</t>
  </si>
  <si>
    <t>Mínimo</t>
  </si>
  <si>
    <t>Máximo</t>
  </si>
  <si>
    <t>Puesto</t>
  </si>
  <si>
    <t>Empleados DEPR</t>
  </si>
  <si>
    <t>Costo Fiscal</t>
  </si>
  <si>
    <t>Director Presupuesto</t>
  </si>
  <si>
    <t>Rector</t>
  </si>
  <si>
    <t>Director Asistencia Económica</t>
  </si>
  <si>
    <t>Punto Medio</t>
  </si>
  <si>
    <t>Salario Base</t>
  </si>
  <si>
    <t>Compesación Total</t>
  </si>
  <si>
    <t>Efecto Fiscal</t>
  </si>
  <si>
    <t>Reuniones</t>
  </si>
  <si>
    <t>Subtotal</t>
  </si>
  <si>
    <t>Crédito (Individuos)</t>
  </si>
  <si>
    <t>Crédito (Corporaciones)</t>
  </si>
  <si>
    <t>Valor</t>
  </si>
  <si>
    <t>Recaudos Fondo General</t>
  </si>
  <si>
    <t>Compensación puesto de la Administración Central</t>
  </si>
  <si>
    <t>Año Fiscal 2023</t>
  </si>
  <si>
    <t>Año Fiscal 2024</t>
  </si>
  <si>
    <t>Presupuestado</t>
  </si>
  <si>
    <t>Gastado</t>
  </si>
  <si>
    <t>Superávit (Deficit)</t>
  </si>
  <si>
    <t>Costos Operacionales</t>
  </si>
  <si>
    <t>promedio 3 AF</t>
  </si>
  <si>
    <t>1er</t>
  </si>
  <si>
    <t>2do</t>
  </si>
  <si>
    <t>3er</t>
  </si>
  <si>
    <t>4to</t>
  </si>
  <si>
    <t>5to</t>
  </si>
  <si>
    <t>AF 2026</t>
  </si>
  <si>
    <t>AF 2027</t>
  </si>
  <si>
    <t>AF 2028</t>
  </si>
  <si>
    <t>AF 2029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</si>
</sst>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&quot;$&quot;#,##0_);\(&quot;$&quot;#,##0\)"/>
    <numFmt numFmtId="44" formatCode="_(&quot;$&quot;* #,##0.00_);_(&quot;$&quot;* \(#,##0.00\);_(&quot;$&quot;* &quot;-&quot;??_);_(@_)"/>
    <numFmt numFmtId="164" formatCode="0.0%"/>
    <numFmt numFmtId="165" formatCode="_(&quot;$&quot;* #,##0_);_(&quot;$&quot;* \(#,##0\);_(&quot;$&quot;* &quot;-&quot;??_);_(@_)"/>
    <numFmt numFmtId="166" formatCode="&quot;$&quot;#,##0"/>
    <numFmt numFmtId="171" formatCode="_(&quot;$&quot;* #,##0.0_);_(&quot;$&quot;* \(#,##0.0\);_(&quot;$&quot;* &quot;-&quot;??_);_(@_)"/>
    <numFmt numFmtId="174" formatCode="&quot;$&quot;#,##0.0"/>
  </numFmts>
  <fonts count="8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Myriad Pro Condensed"/>
    </font>
    <font>
      <b/>
      <sz val="12"/>
      <color theme="0"/>
      <name val="Myriad Pro Condensed"/>
    </font>
    <font>
      <b/>
      <sz val="12"/>
      <color theme="1"/>
      <name val="Myriad Pro Condensed"/>
    </font>
    <font>
      <sz val="10"/>
      <color theme="1"/>
      <name val="Myriad Pro Condensed"/>
    </font>
    <font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194A65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1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39">
    <xf numFmtId="0" fontId="0" fillId="0" borderId="0" xfId="0"/>
    <xf numFmtId="0" fontId="3" fillId="0" borderId="0" xfId="0" applyFont="1"/>
    <xf numFmtId="164" fontId="3" fillId="0" borderId="0" xfId="3" applyNumberFormat="1" applyFont="1"/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166" fontId="3" fillId="0" borderId="1" xfId="0" applyNumberFormat="1" applyFont="1" applyBorder="1" applyAlignment="1">
      <alignment horizontal="center" vertical="center"/>
    </xf>
    <xf numFmtId="166" fontId="5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NumberFormat="1"/>
    <xf numFmtId="166" fontId="0" fillId="0" borderId="0" xfId="0" applyNumberFormat="1"/>
    <xf numFmtId="0" fontId="3" fillId="0" borderId="1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165" fontId="0" fillId="0" borderId="0" xfId="0" applyNumberFormat="1"/>
    <xf numFmtId="174" fontId="0" fillId="0" borderId="0" xfId="0" applyNumberFormat="1"/>
    <xf numFmtId="0" fontId="3" fillId="0" borderId="1" xfId="0" applyFont="1" applyBorder="1" applyAlignment="1">
      <alignment vertical="center" wrapText="1"/>
    </xf>
    <xf numFmtId="0" fontId="0" fillId="0" borderId="0" xfId="0" applyFont="1" applyAlignment="1">
      <alignment horizontal="left" vertical="center"/>
    </xf>
    <xf numFmtId="0" fontId="6" fillId="0" borderId="0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5" fontId="3" fillId="0" borderId="1" xfId="2" applyNumberFormat="1" applyFont="1" applyBorder="1" applyAlignment="1">
      <alignment horizontal="center" vertical="center"/>
    </xf>
    <xf numFmtId="166" fontId="3" fillId="0" borderId="1" xfId="2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indent="1"/>
    </xf>
    <xf numFmtId="166" fontId="5" fillId="0" borderId="1" xfId="2" applyNumberFormat="1" applyFont="1" applyBorder="1" applyAlignment="1">
      <alignment horizontal="center" vertical="center"/>
    </xf>
    <xf numFmtId="5" fontId="5" fillId="0" borderId="1" xfId="2" applyNumberFormat="1" applyFont="1" applyBorder="1" applyAlignment="1">
      <alignment horizontal="center" vertical="center"/>
    </xf>
    <xf numFmtId="166" fontId="5" fillId="0" borderId="8" xfId="2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5" fillId="0" borderId="2" xfId="0" applyFont="1" applyFill="1" applyBorder="1" applyAlignment="1">
      <alignment horizontal="center" vertical="center"/>
    </xf>
    <xf numFmtId="5" fontId="0" fillId="0" borderId="0" xfId="0" applyNumberFormat="1"/>
    <xf numFmtId="9" fontId="0" fillId="0" borderId="0" xfId="0" applyNumberFormat="1"/>
    <xf numFmtId="0" fontId="7" fillId="0" borderId="0" xfId="0" applyFont="1"/>
    <xf numFmtId="171" fontId="3" fillId="0" borderId="0" xfId="2" applyNumberFormat="1" applyFont="1"/>
  </cellXfs>
  <cellStyles count="4">
    <cellStyle name="Currency" xfId="2" builtinId="4"/>
    <cellStyle name="Normal" xfId="0" builtinId="0"/>
    <cellStyle name="Normal 2" xfId="1" xr:uid="{EDD9433F-D68D-46D2-ABDD-F14161930D6B}"/>
    <cellStyle name="Percent" xfId="3" builtinId="5"/>
  </cellStyles>
  <dxfs count="6"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17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connections" Target="connection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851738845144357"/>
          <c:y val="5.4455745115193924E-2"/>
          <c:w val="0.47409667541557304"/>
          <c:h val="0.79016112569262176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D5F-4CE0-A26D-C4E3AA10052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7D5F-4CE0-A26D-C4E3AA10052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D5F-4CE0-A26D-C4E3AA100520}"/>
              </c:ext>
            </c:extLst>
          </c:dPt>
          <c:dLbls>
            <c:dLbl>
              <c:idx val="0"/>
              <c:layout>
                <c:manualLayout>
                  <c:x val="8.6111111111111013E-2"/>
                  <c:y val="5.55555555555555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D5F-4CE0-A26D-C4E3AA100520}"/>
                </c:ext>
              </c:extLst>
            </c:dLbl>
            <c:dLbl>
              <c:idx val="1"/>
              <c:layout>
                <c:manualLayout>
                  <c:x val="-0.11666666666666667"/>
                  <c:y val="-0.1018518518518518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D5F-4CE0-A26D-C4E3AA100520}"/>
                </c:ext>
              </c:extLst>
            </c:dLbl>
            <c:dLbl>
              <c:idx val="2"/>
              <c:layout>
                <c:manualLayout>
                  <c:x val="-8.8888888888888934E-2"/>
                  <c:y val="-2.77777777777777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D5F-4CE0-A26D-C4E3AA10052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Myriad Pro Condensed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'Grafica 1'!$A$2:$A$4</c:f>
              <c:strCache>
                <c:ptCount val="3"/>
                <c:pt idx="0">
                  <c:v>Fondos Federales</c:v>
                </c:pt>
                <c:pt idx="1">
                  <c:v>Fondo General</c:v>
                </c:pt>
                <c:pt idx="2">
                  <c:v>Ingresos Propios</c:v>
                </c:pt>
              </c:strCache>
            </c:strRef>
          </c:cat>
          <c:val>
            <c:numRef>
              <c:f>'Grafica 1'!$B$2:$B$4</c:f>
              <c:numCache>
                <c:formatCode>_("$"* #,##0.0_);_("$"* \(#,##0.0\);_("$"* "-"??_);_(@_)</c:formatCode>
                <c:ptCount val="3"/>
                <c:pt idx="0">
                  <c:v>5.8319999999999999</c:v>
                </c:pt>
                <c:pt idx="1">
                  <c:v>5.4790000000000001</c:v>
                </c:pt>
                <c:pt idx="2">
                  <c:v>2.0169999999999999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5F-4CE0-A26D-C4E3AA10052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0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Myriad Pro Condensed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'Grafica 2'!$C$1</c:f>
              <c:strCache>
                <c:ptCount val="1"/>
                <c:pt idx="0">
                  <c:v>2012-2013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Myriad Pro Condensed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'Grafica 2'!$B$2:$B$5</c:f>
              <c:strCache>
                <c:ptCount val="4"/>
                <c:pt idx="0">
                  <c:v>Guayama</c:v>
                </c:pt>
                <c:pt idx="1">
                  <c:v>Manatí</c:v>
                </c:pt>
                <c:pt idx="2">
                  <c:v>San Juan</c:v>
                </c:pt>
                <c:pt idx="3">
                  <c:v>Ponce</c:v>
                </c:pt>
              </c:strCache>
            </c:strRef>
          </c:cat>
          <c:val>
            <c:numRef>
              <c:f>'Grafica 2'!$C$2:$C$5</c:f>
              <c:numCache>
                <c:formatCode>General</c:formatCode>
                <c:ptCount val="4"/>
                <c:pt idx="0">
                  <c:v>696</c:v>
                </c:pt>
                <c:pt idx="1">
                  <c:v>885</c:v>
                </c:pt>
                <c:pt idx="2">
                  <c:v>668</c:v>
                </c:pt>
                <c:pt idx="3">
                  <c:v>729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6D-4405-924D-EE96C3E9908D}"/>
            </c:ext>
          </c:extLst>
        </c:ser>
        <c:ser>
          <c:idx val="1"/>
          <c:order val="1"/>
          <c:tx>
            <c:strRef>
              <c:f>'Grafica 2'!$D$1</c:f>
              <c:strCache>
                <c:ptCount val="1"/>
                <c:pt idx="0">
                  <c:v>2022-2023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Myriad Pro Condensed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'Grafica 2'!$B$2:$B$5</c:f>
              <c:strCache>
                <c:ptCount val="4"/>
                <c:pt idx="0">
                  <c:v>Guayama</c:v>
                </c:pt>
                <c:pt idx="1">
                  <c:v>Manatí</c:v>
                </c:pt>
                <c:pt idx="2">
                  <c:v>San Juan</c:v>
                </c:pt>
                <c:pt idx="3">
                  <c:v>Ponce</c:v>
                </c:pt>
              </c:strCache>
            </c:strRef>
          </c:cat>
          <c:val>
            <c:numRef>
              <c:f>'Grafica 2'!$D$2:$D$5</c:f>
              <c:numCache>
                <c:formatCode>General</c:formatCode>
                <c:ptCount val="4"/>
                <c:pt idx="0">
                  <c:v>247</c:v>
                </c:pt>
                <c:pt idx="1">
                  <c:v>452</c:v>
                </c:pt>
                <c:pt idx="2">
                  <c:v>165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D6D-4405-924D-EE96C3E9908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670591248"/>
        <c:axId val="670598928"/>
      </c:barChart>
      <c:catAx>
        <c:axId val="6705912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yriad Pro Condensed"/>
                <a:ea typeface="+mn-ea"/>
                <a:cs typeface="+mn-cs"/>
              </a:defRPr>
            </a:pPr>
            <a:endParaRPr lang="en-US"/>
          </a:p>
        </c:txPr>
        <c:crossAx val="670598928"/>
        <c:crosses val="autoZero"/>
        <c:auto val="1"/>
        <c:lblAlgn val="ctr"/>
        <c:lblOffset val="100"/>
        <c:noMultiLvlLbl val="0"/>
      </c:catAx>
      <c:valAx>
        <c:axId val="670598928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6705912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Myriad Pro Condensed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Myriad Pro Condensed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'Grafica 3'!$A$3:$A$6</c:f>
              <c:strCache>
                <c:ptCount val="4"/>
                <c:pt idx="0">
                  <c:v>AF 2026</c:v>
                </c:pt>
                <c:pt idx="1">
                  <c:v>AF 2027</c:v>
                </c:pt>
                <c:pt idx="2">
                  <c:v>AF 2028</c:v>
                </c:pt>
                <c:pt idx="3">
                  <c:v>AF 2029</c:v>
                </c:pt>
              </c:strCache>
            </c:strRef>
          </c:cat>
          <c:val>
            <c:numRef>
              <c:f>'Grafica 3'!$D$3:$D$6</c:f>
              <c:numCache>
                <c:formatCode>"$"#,##0.0</c:formatCode>
                <c:ptCount val="4"/>
                <c:pt idx="0">
                  <c:v>7.3689999999999998</c:v>
                </c:pt>
                <c:pt idx="1">
                  <c:v>5.5267499999999998</c:v>
                </c:pt>
                <c:pt idx="2">
                  <c:v>3.6844999999999999</c:v>
                </c:pt>
                <c:pt idx="3">
                  <c:v>1.8422499999999999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C2-4F14-AF3A-D15E8D808F3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43717759"/>
        <c:axId val="143709599"/>
      </c:barChart>
      <c:catAx>
        <c:axId val="1437177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Myriad Pro Condensed"/>
                <a:ea typeface="+mn-ea"/>
                <a:cs typeface="+mn-cs"/>
              </a:defRPr>
            </a:pPr>
            <a:endParaRPr lang="en-US"/>
          </a:p>
        </c:txPr>
        <c:crossAx val="143709599"/>
        <c:crosses val="autoZero"/>
        <c:auto val="1"/>
        <c:lblAlgn val="ctr"/>
        <c:lblOffset val="100"/>
        <c:noMultiLvlLbl val="0"/>
      </c:catAx>
      <c:valAx>
        <c:axId val="143709599"/>
        <c:scaling>
          <c:orientation val="minMax"/>
        </c:scaling>
        <c:delete val="1"/>
        <c:axPos val="l"/>
        <c:numFmt formatCode="&quot;$&quot;#,##0.0" sourceLinked="1"/>
        <c:majorTickMark val="none"/>
        <c:minorTickMark val="none"/>
        <c:tickLblPos val="nextTo"/>
        <c:crossAx val="14371775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38099</xdr:rowOff>
    </xdr:from>
    <xdr:to>
      <xdr:col>12</xdr:col>
      <xdr:colOff>38100</xdr:colOff>
      <xdr:row>15</xdr:row>
      <xdr:rowOff>114299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F5EDDD3-EF89-85A2-6AEB-60740C4552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35718</xdr:colOff>
      <xdr:row>7</xdr:row>
      <xdr:rowOff>4762</xdr:rowOff>
    </xdr:from>
    <xdr:to>
      <xdr:col>11</xdr:col>
      <xdr:colOff>73818</xdr:colOff>
      <xdr:row>21</xdr:row>
      <xdr:rowOff>80962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A647964-B548-0606-5ABC-2A828B85CB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685800</xdr:colOff>
      <xdr:row>9</xdr:row>
      <xdr:rowOff>14287</xdr:rowOff>
    </xdr:from>
    <xdr:to>
      <xdr:col>6</xdr:col>
      <xdr:colOff>476250</xdr:colOff>
      <xdr:row>24</xdr:row>
      <xdr:rowOff>42862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15C2A8D-4E18-4098-9066-1D8066C959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" xr16:uid="{8BB044A8-6E1C-4DF0-9948-12EEE4A15A66}" autoFormatId="16" applyNumberFormats="0" applyBorderFormats="0" applyFontFormats="0" applyPatternFormats="0" applyAlignmentFormats="0" applyWidthHeightFormats="0">
  <queryTableRefresh nextId="7">
    <queryTableFields count="6">
      <queryTableField id="1" name="Column1" tableColumnId="1"/>
      <queryTableField id="2" name="Column2" tableColumnId="2"/>
      <queryTableField id="3" name="Column3" tableColumnId="3"/>
      <queryTableField id="4" name="Column4" tableColumnId="4"/>
      <queryTableField id="5" name="Column5" tableColumnId="5"/>
      <queryTableField id="6" name="Column6" tableColumnId="6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AC5B5D5-F0E0-46E0-B4EA-056EED96E32D}" name="Table001__Page_1" displayName="Table001__Page_1" ref="A1:F12" tableType="queryTable" totalsRowShown="0">
  <autoFilter ref="A1:F12" xr:uid="{8AC5B5D5-F0E0-46E0-B4EA-056EED96E32D}"/>
  <tableColumns count="6">
    <tableColumn id="1" xr3:uid="{A301F9F1-252B-41D8-BE66-B67DE9A9A75D}" uniqueName="1" name="Column1" queryTableFieldId="1" dataDxfId="5"/>
    <tableColumn id="2" xr3:uid="{77D1A22A-70D9-42D8-A0C5-EEB93F32085E}" uniqueName="2" name="Column2" queryTableFieldId="2" dataDxfId="4"/>
    <tableColumn id="3" xr3:uid="{873A3811-B58A-4485-A04A-F8B3293378DD}" uniqueName="3" name="Column3" queryTableFieldId="3" dataDxfId="3"/>
    <tableColumn id="4" xr3:uid="{D1FD67D3-DB9D-40DD-B071-BE6D181C0FB1}" uniqueName="4" name="Column4" queryTableFieldId="4" dataDxfId="2"/>
    <tableColumn id="5" xr3:uid="{34ABC351-A6C4-4F2B-B336-B7A4146CFC11}" uniqueName="5" name="Column5" queryTableFieldId="5" dataDxfId="1"/>
    <tableColumn id="6" xr3:uid="{2B776CB2-A314-4B05-8375-9F74B9F38DB9}" uniqueName="6" name="Column6" queryTableFieldId="6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PAL Colore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194A65"/>
      </a:accent1>
      <a:accent2>
        <a:srgbClr val="D3A256"/>
      </a:accent2>
      <a:accent3>
        <a:srgbClr val="FF8502"/>
      </a:accent3>
      <a:accent4>
        <a:srgbClr val="A9A9A9"/>
      </a:accent4>
      <a:accent5>
        <a:srgbClr val="498507"/>
      </a:accent5>
      <a:accent6>
        <a:srgbClr val="9E112E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9A1A6E-D294-4856-9F4A-F4B861B1A1FA}">
  <dimension ref="A1:C5"/>
  <sheetViews>
    <sheetView workbookViewId="0">
      <selection activeCell="A38" sqref="A38"/>
    </sheetView>
  </sheetViews>
  <sheetFormatPr defaultRowHeight="15"/>
  <cols>
    <col min="1" max="1" width="29.265625" style="1" bestFit="1" customWidth="1"/>
    <col min="2" max="2" width="11.9296875" style="1" bestFit="1" customWidth="1"/>
    <col min="3" max="16384" width="9.06640625" style="1"/>
  </cols>
  <sheetData>
    <row r="1" spans="1:3">
      <c r="A1" s="1" t="s">
        <v>0</v>
      </c>
      <c r="B1" s="1">
        <v>13328</v>
      </c>
    </row>
    <row r="2" spans="1:3">
      <c r="A2" s="1" t="s">
        <v>2</v>
      </c>
      <c r="B2" s="38">
        <f>5832/10^3</f>
        <v>5.8319999999999999</v>
      </c>
      <c r="C2" s="2">
        <v>0.43757503001200482</v>
      </c>
    </row>
    <row r="3" spans="1:3">
      <c r="A3" s="1" t="s">
        <v>3</v>
      </c>
      <c r="B3" s="38">
        <f>5479/10^3</f>
        <v>5.4790000000000001</v>
      </c>
      <c r="C3" s="2">
        <v>0.41108943577430973</v>
      </c>
    </row>
    <row r="4" spans="1:3">
      <c r="A4" s="1" t="s">
        <v>5</v>
      </c>
      <c r="B4" s="38">
        <f>2017/10^3</f>
        <v>2.0169999999999999</v>
      </c>
      <c r="C4" s="2">
        <v>0.15133553421368548</v>
      </c>
    </row>
    <row r="5" spans="1:3">
      <c r="A5" s="1" t="s">
        <v>1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70762E-00B7-4792-956A-0D756EC61FD8}">
  <dimension ref="B2:H7"/>
  <sheetViews>
    <sheetView workbookViewId="0">
      <selection activeCell="J25" sqref="J25"/>
    </sheetView>
  </sheetViews>
  <sheetFormatPr defaultRowHeight="14.25"/>
  <cols>
    <col min="2" max="2" width="19.3984375" bestFit="1" customWidth="1"/>
    <col min="3" max="3" width="17" bestFit="1" customWidth="1"/>
    <col min="4" max="4" width="13.6640625" customWidth="1"/>
    <col min="5" max="5" width="12.86328125" customWidth="1"/>
    <col min="6" max="6" width="17" bestFit="1" customWidth="1"/>
    <col min="7" max="7" width="13.6640625" customWidth="1"/>
    <col min="8" max="8" width="14.1328125" customWidth="1"/>
  </cols>
  <sheetData>
    <row r="2" spans="2:8" ht="18" customHeight="1">
      <c r="B2" s="20" t="s">
        <v>61</v>
      </c>
      <c r="C2" s="20" t="s">
        <v>94</v>
      </c>
      <c r="D2" s="20"/>
      <c r="E2" s="20"/>
      <c r="F2" s="20" t="s">
        <v>95</v>
      </c>
      <c r="G2" s="20"/>
      <c r="H2" s="20"/>
    </row>
    <row r="3" spans="2:8" ht="30">
      <c r="B3" s="20"/>
      <c r="C3" s="3" t="s">
        <v>96</v>
      </c>
      <c r="D3" s="3" t="s">
        <v>97</v>
      </c>
      <c r="E3" s="4" t="s">
        <v>98</v>
      </c>
      <c r="F3" s="3" t="s">
        <v>96</v>
      </c>
      <c r="G3" s="3" t="s">
        <v>97</v>
      </c>
      <c r="H3" s="4" t="s">
        <v>98</v>
      </c>
    </row>
    <row r="4" spans="2:8" ht="20" customHeight="1">
      <c r="B4" s="26" t="s">
        <v>3</v>
      </c>
      <c r="C4" s="6">
        <v>7294</v>
      </c>
      <c r="D4" s="6">
        <v>5513</v>
      </c>
      <c r="E4" s="6">
        <v>1781</v>
      </c>
      <c r="F4" s="6">
        <v>7736</v>
      </c>
      <c r="G4" s="6">
        <v>5479</v>
      </c>
      <c r="H4" s="6">
        <v>2257</v>
      </c>
    </row>
    <row r="5" spans="2:8" ht="20" customHeight="1">
      <c r="B5" s="26" t="s">
        <v>4</v>
      </c>
      <c r="C5" s="6">
        <v>3283</v>
      </c>
      <c r="D5" s="6">
        <v>1343</v>
      </c>
      <c r="E5" s="6">
        <v>1940</v>
      </c>
      <c r="F5" s="6">
        <v>3366</v>
      </c>
      <c r="G5" s="6">
        <v>2017</v>
      </c>
      <c r="H5" s="6">
        <v>1349</v>
      </c>
    </row>
    <row r="6" spans="2:8" ht="20" customHeight="1">
      <c r="B6" s="26" t="s">
        <v>2</v>
      </c>
      <c r="C6" s="6">
        <v>15239</v>
      </c>
      <c r="D6" s="6">
        <v>5545</v>
      </c>
      <c r="E6" s="6">
        <v>9694</v>
      </c>
      <c r="F6" s="6">
        <v>7275</v>
      </c>
      <c r="G6" s="6">
        <v>5832</v>
      </c>
      <c r="H6" s="6">
        <v>1443</v>
      </c>
    </row>
    <row r="7" spans="2:8" ht="20" customHeight="1">
      <c r="B7" s="29" t="s">
        <v>0</v>
      </c>
      <c r="C7" s="7">
        <v>25816</v>
      </c>
      <c r="D7" s="7">
        <v>12401</v>
      </c>
      <c r="E7" s="7">
        <v>13415</v>
      </c>
      <c r="F7" s="7">
        <v>18377</v>
      </c>
      <c r="G7" s="7">
        <v>13328</v>
      </c>
      <c r="H7" s="7">
        <v>5049</v>
      </c>
    </row>
  </sheetData>
  <mergeCells count="3">
    <mergeCell ref="B2:B3"/>
    <mergeCell ref="C2:E2"/>
    <mergeCell ref="F2:H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A2EF65-542E-41D1-9381-16BB5D19D0E9}">
  <dimension ref="A1:C8"/>
  <sheetViews>
    <sheetView showGridLines="0" workbookViewId="0">
      <selection activeCell="B49" sqref="B49"/>
    </sheetView>
  </sheetViews>
  <sheetFormatPr defaultRowHeight="15"/>
  <cols>
    <col min="1" max="1" width="16.46484375" style="1" bestFit="1" customWidth="1"/>
    <col min="2" max="2" width="14.6640625" style="1" customWidth="1"/>
    <col min="3" max="3" width="17.59765625" style="1" customWidth="1"/>
    <col min="4" max="16384" width="9.06640625" style="1"/>
  </cols>
  <sheetData>
    <row r="1" spans="1:3" ht="33" customHeight="1">
      <c r="A1" s="14" t="s">
        <v>64</v>
      </c>
      <c r="B1" s="14" t="s">
        <v>62</v>
      </c>
      <c r="C1" s="14" t="s">
        <v>63</v>
      </c>
    </row>
    <row r="2" spans="1:3" ht="20.350000000000001" customHeight="1">
      <c r="A2" s="13" t="s">
        <v>65</v>
      </c>
      <c r="B2" s="13">
        <v>55</v>
      </c>
      <c r="C2" s="6">
        <v>2526226</v>
      </c>
    </row>
    <row r="3" spans="1:3" ht="20.350000000000001" customHeight="1">
      <c r="A3" s="13" t="s">
        <v>67</v>
      </c>
      <c r="B3" s="13">
        <v>45</v>
      </c>
      <c r="C3" s="6">
        <v>2102929.9199999995</v>
      </c>
    </row>
    <row r="4" spans="1:3" ht="20.350000000000001" customHeight="1">
      <c r="A4" s="13" t="s">
        <v>11</v>
      </c>
      <c r="B4" s="13">
        <v>41</v>
      </c>
      <c r="C4" s="6">
        <v>1699834.4199999997</v>
      </c>
    </row>
    <row r="5" spans="1:3" ht="20.350000000000001" customHeight="1">
      <c r="A5" s="13" t="s">
        <v>66</v>
      </c>
      <c r="B5" s="13">
        <v>17</v>
      </c>
      <c r="C5" s="6">
        <v>694026.71999999986</v>
      </c>
    </row>
    <row r="6" spans="1:3" ht="20.350000000000001" customHeight="1">
      <c r="A6" s="13" t="s">
        <v>68</v>
      </c>
      <c r="B6" s="13">
        <v>16</v>
      </c>
      <c r="C6" s="6">
        <v>663886.34000000008</v>
      </c>
    </row>
    <row r="7" spans="1:3" ht="20.350000000000001" customHeight="1">
      <c r="A7" s="13" t="s">
        <v>69</v>
      </c>
      <c r="B7" s="13">
        <v>13</v>
      </c>
      <c r="C7" s="6">
        <v>649867.37999999989</v>
      </c>
    </row>
    <row r="8" spans="1:3" ht="20.350000000000001" customHeight="1">
      <c r="A8" s="9" t="s">
        <v>0</v>
      </c>
      <c r="B8" s="9">
        <v>187</v>
      </c>
      <c r="C8" s="7">
        <v>8336770.7799999993</v>
      </c>
    </row>
  </sheetData>
  <sortState xmlns:xlrd2="http://schemas.microsoft.com/office/spreadsheetml/2017/richdata2" ref="A2:C7">
    <sortCondition descending="1" ref="C2:C7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40383E-9253-45A6-9E89-1D406059A446}">
  <sheetPr>
    <tabColor theme="8"/>
  </sheetPr>
  <dimension ref="B1:D7"/>
  <sheetViews>
    <sheetView workbookViewId="0">
      <selection activeCell="C3" sqref="C3"/>
    </sheetView>
  </sheetViews>
  <sheetFormatPr defaultRowHeight="15"/>
  <cols>
    <col min="1" max="1" width="9.06640625" style="1"/>
    <col min="2" max="2" width="9.9296875" style="1" bestFit="1" customWidth="1"/>
    <col min="3" max="4" width="11.19921875" style="1" bestFit="1" customWidth="1"/>
    <col min="5" max="16384" width="9.06640625" style="1"/>
  </cols>
  <sheetData>
    <row r="1" spans="2:4">
      <c r="C1" s="1" t="s">
        <v>7</v>
      </c>
      <c r="D1" s="1" t="s">
        <v>8</v>
      </c>
    </row>
    <row r="2" spans="2:4">
      <c r="B2" s="1" t="s">
        <v>9</v>
      </c>
      <c r="C2" s="10">
        <v>696</v>
      </c>
      <c r="D2" s="10">
        <v>247</v>
      </c>
    </row>
    <row r="3" spans="2:4">
      <c r="B3" s="1" t="s">
        <v>10</v>
      </c>
      <c r="C3" s="10">
        <v>885</v>
      </c>
      <c r="D3" s="10">
        <v>452</v>
      </c>
    </row>
    <row r="4" spans="2:4">
      <c r="B4" s="1" t="s">
        <v>11</v>
      </c>
      <c r="C4" s="10">
        <v>668</v>
      </c>
      <c r="D4" s="10">
        <v>165</v>
      </c>
    </row>
    <row r="5" spans="2:4">
      <c r="B5" s="1" t="s">
        <v>12</v>
      </c>
      <c r="C5" s="10">
        <v>729</v>
      </c>
      <c r="D5" s="10" t="s">
        <v>6</v>
      </c>
    </row>
    <row r="7" spans="2:4">
      <c r="C7" s="1">
        <f>SUM(C2:C5)</f>
        <v>2978</v>
      </c>
      <c r="D7" s="1">
        <f>SUM(D2:D5)</f>
        <v>864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B20A98-0E32-43BC-899A-2C8748CD6150}">
  <dimension ref="A1:F12"/>
  <sheetViews>
    <sheetView workbookViewId="0">
      <selection activeCell="A2" sqref="A2:F12"/>
    </sheetView>
  </sheetViews>
  <sheetFormatPr defaultRowHeight="14.25"/>
  <cols>
    <col min="1" max="1" width="15" bestFit="1" customWidth="1"/>
    <col min="2" max="2" width="44.265625" bestFit="1" customWidth="1"/>
    <col min="3" max="3" width="29.1328125" bestFit="1" customWidth="1"/>
    <col min="4" max="4" width="10.46484375" bestFit="1" customWidth="1"/>
    <col min="5" max="5" width="29.1328125" bestFit="1" customWidth="1"/>
    <col min="6" max="6" width="10.46484375" bestFit="1" customWidth="1"/>
  </cols>
  <sheetData>
    <row r="1" spans="1:6">
      <c r="A1" t="s">
        <v>19</v>
      </c>
      <c r="B1" t="s">
        <v>20</v>
      </c>
      <c r="C1" t="s">
        <v>21</v>
      </c>
      <c r="D1" t="s">
        <v>22</v>
      </c>
      <c r="E1" t="s">
        <v>23</v>
      </c>
      <c r="F1" t="s">
        <v>24</v>
      </c>
    </row>
    <row r="2" spans="1:6">
      <c r="A2" s="11" t="s">
        <v>25</v>
      </c>
      <c r="B2" s="11" t="s">
        <v>13</v>
      </c>
      <c r="C2" s="11" t="s">
        <v>26</v>
      </c>
      <c r="D2" s="11"/>
      <c r="E2" s="11" t="s">
        <v>27</v>
      </c>
      <c r="F2" s="11"/>
    </row>
    <row r="3" spans="1:6">
      <c r="A3" s="11" t="s">
        <v>14</v>
      </c>
      <c r="B3" s="11" t="s">
        <v>15</v>
      </c>
      <c r="C3" s="11" t="s">
        <v>28</v>
      </c>
      <c r="D3" s="11"/>
      <c r="E3" s="11" t="s">
        <v>29</v>
      </c>
      <c r="F3" s="11" t="s">
        <v>30</v>
      </c>
    </row>
    <row r="4" spans="1:6">
      <c r="A4" s="11" t="s">
        <v>17</v>
      </c>
      <c r="B4" s="11" t="s">
        <v>16</v>
      </c>
      <c r="C4" s="11" t="s">
        <v>31</v>
      </c>
      <c r="D4" s="11"/>
      <c r="E4" s="11" t="s">
        <v>29</v>
      </c>
      <c r="F4" s="11" t="s">
        <v>6</v>
      </c>
    </row>
    <row r="5" spans="1:6">
      <c r="A5" s="11" t="s">
        <v>18</v>
      </c>
      <c r="B5" s="11" t="s">
        <v>32</v>
      </c>
      <c r="C5" s="11" t="s">
        <v>33</v>
      </c>
      <c r="D5" s="11"/>
      <c r="E5" s="11" t="s">
        <v>34</v>
      </c>
      <c r="F5" s="11"/>
    </row>
    <row r="6" spans="1:6">
      <c r="A6" s="11" t="s">
        <v>35</v>
      </c>
      <c r="B6" s="11" t="s">
        <v>36</v>
      </c>
      <c r="C6" s="11" t="s">
        <v>29</v>
      </c>
      <c r="D6" s="11" t="s">
        <v>37</v>
      </c>
      <c r="E6" s="11" t="s">
        <v>38</v>
      </c>
      <c r="F6" s="11"/>
    </row>
    <row r="7" spans="1:6">
      <c r="A7" s="11" t="s">
        <v>39</v>
      </c>
      <c r="B7" s="11" t="s">
        <v>40</v>
      </c>
      <c r="C7" s="11" t="s">
        <v>29</v>
      </c>
      <c r="D7" s="11" t="s">
        <v>6</v>
      </c>
      <c r="E7" s="11" t="s">
        <v>41</v>
      </c>
      <c r="F7" s="11"/>
    </row>
    <row r="8" spans="1:6">
      <c r="A8" s="11" t="s">
        <v>42</v>
      </c>
      <c r="B8" s="11" t="s">
        <v>43</v>
      </c>
      <c r="C8" s="11" t="s">
        <v>44</v>
      </c>
      <c r="D8" s="11"/>
      <c r="E8" s="11" t="s">
        <v>45</v>
      </c>
      <c r="F8" s="11"/>
    </row>
    <row r="9" spans="1:6">
      <c r="A9" s="11" t="s">
        <v>46</v>
      </c>
      <c r="B9" s="11" t="s">
        <v>47</v>
      </c>
      <c r="C9" s="11" t="s">
        <v>48</v>
      </c>
      <c r="D9" s="11"/>
      <c r="E9" s="11" t="s">
        <v>49</v>
      </c>
      <c r="F9" s="11"/>
    </row>
    <row r="10" spans="1:6">
      <c r="A10" s="11" t="s">
        <v>50</v>
      </c>
      <c r="B10" s="11" t="s">
        <v>51</v>
      </c>
      <c r="C10" s="11" t="s">
        <v>52</v>
      </c>
      <c r="D10" s="11"/>
      <c r="E10" s="11" t="s">
        <v>53</v>
      </c>
      <c r="F10" s="11"/>
    </row>
    <row r="11" spans="1:6">
      <c r="A11" s="11" t="s">
        <v>54</v>
      </c>
      <c r="B11" s="11" t="s">
        <v>55</v>
      </c>
      <c r="C11" s="11" t="s">
        <v>56</v>
      </c>
      <c r="D11" s="11"/>
      <c r="E11" s="11" t="s">
        <v>57</v>
      </c>
      <c r="F11" s="11"/>
    </row>
    <row r="12" spans="1:6">
      <c r="A12" s="11"/>
      <c r="B12" s="11" t="s">
        <v>58</v>
      </c>
      <c r="C12" s="11" t="s">
        <v>59</v>
      </c>
      <c r="D12" s="11"/>
      <c r="E12" s="11" t="s">
        <v>29</v>
      </c>
      <c r="F12" s="11" t="s">
        <v>60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5BE79A-531D-45BF-A266-3EC067E451B7}">
  <dimension ref="B1:H14"/>
  <sheetViews>
    <sheetView workbookViewId="0">
      <selection activeCell="B21" sqref="B21"/>
    </sheetView>
  </sheetViews>
  <sheetFormatPr defaultRowHeight="14.25"/>
  <cols>
    <col min="2" max="2" width="32.33203125" customWidth="1"/>
    <col min="3" max="8" width="12" customWidth="1"/>
  </cols>
  <sheetData>
    <row r="1" spans="2:8" ht="35.25" customHeight="1">
      <c r="B1" s="24" t="s">
        <v>77</v>
      </c>
      <c r="C1" s="21" t="s">
        <v>84</v>
      </c>
      <c r="D1" s="22"/>
      <c r="E1" s="23"/>
      <c r="F1" s="21" t="s">
        <v>85</v>
      </c>
      <c r="G1" s="22"/>
      <c r="H1" s="23"/>
    </row>
    <row r="2" spans="2:8" ht="30" customHeight="1">
      <c r="B2" s="25"/>
      <c r="C2" s="3" t="s">
        <v>75</v>
      </c>
      <c r="D2" s="4" t="s">
        <v>83</v>
      </c>
      <c r="E2" s="3" t="s">
        <v>76</v>
      </c>
      <c r="F2" s="3" t="s">
        <v>75</v>
      </c>
      <c r="G2" s="4" t="s">
        <v>83</v>
      </c>
      <c r="H2" s="3" t="s">
        <v>76</v>
      </c>
    </row>
    <row r="3" spans="2:8" ht="19.899999999999999" customHeight="1">
      <c r="B3" s="5" t="s">
        <v>81</v>
      </c>
      <c r="C3" s="6">
        <v>84852</v>
      </c>
      <c r="D3" s="6">
        <v>106428</v>
      </c>
      <c r="E3" s="6">
        <v>139644</v>
      </c>
      <c r="F3" s="6">
        <v>98428.319999999992</v>
      </c>
      <c r="G3" s="6">
        <v>123456.48</v>
      </c>
      <c r="H3" s="6">
        <v>161987.03999999998</v>
      </c>
    </row>
    <row r="4" spans="2:8" ht="19.899999999999999" customHeight="1">
      <c r="B4" s="5" t="s">
        <v>80</v>
      </c>
      <c r="C4" s="6">
        <v>43932</v>
      </c>
      <c r="D4" s="6">
        <v>60244.320000000007</v>
      </c>
      <c r="E4" s="6">
        <v>99996</v>
      </c>
      <c r="F4" s="6">
        <v>50961.119999999995</v>
      </c>
      <c r="G4" s="6">
        <v>69883.411200000002</v>
      </c>
      <c r="H4" s="6">
        <v>115995.35999999999</v>
      </c>
    </row>
    <row r="5" spans="2:8" ht="19.899999999999999" customHeight="1">
      <c r="B5" s="5" t="s">
        <v>82</v>
      </c>
      <c r="C5" s="6">
        <v>26400</v>
      </c>
      <c r="D5" s="6">
        <v>41220</v>
      </c>
      <c r="E5" s="6">
        <v>79992</v>
      </c>
      <c r="F5" s="6">
        <v>30623.999999999996</v>
      </c>
      <c r="G5" s="6">
        <v>47815.199999999997</v>
      </c>
      <c r="H5" s="6">
        <v>92790.719999999987</v>
      </c>
    </row>
    <row r="6" spans="2:8" ht="19.899999999999999" customHeight="1">
      <c r="B6" s="8" t="s">
        <v>73</v>
      </c>
      <c r="C6" s="6">
        <v>84720</v>
      </c>
      <c r="D6" s="6">
        <v>99942</v>
      </c>
      <c r="E6" s="6">
        <v>119808</v>
      </c>
      <c r="F6" s="6">
        <v>98275.199999999997</v>
      </c>
      <c r="G6" s="6">
        <v>115932.71999999999</v>
      </c>
      <c r="H6" s="6">
        <v>138977.28</v>
      </c>
    </row>
    <row r="7" spans="2:8" ht="19.899999999999999" customHeight="1">
      <c r="B7" s="8" t="s">
        <v>74</v>
      </c>
      <c r="C7" s="6">
        <v>42396</v>
      </c>
      <c r="D7" s="6">
        <v>89334</v>
      </c>
      <c r="E7" s="6">
        <v>117564</v>
      </c>
      <c r="F7" s="6">
        <v>49179.359999999993</v>
      </c>
      <c r="G7" s="6">
        <v>103627.43999999999</v>
      </c>
      <c r="H7" s="6">
        <v>136374.24</v>
      </c>
    </row>
    <row r="8" spans="2:8" ht="19.899999999999999" customHeight="1">
      <c r="B8" s="8" t="s">
        <v>72</v>
      </c>
      <c r="C8" s="6">
        <v>36084</v>
      </c>
      <c r="D8" s="6">
        <v>47946</v>
      </c>
      <c r="E8" s="6">
        <v>80004</v>
      </c>
      <c r="F8" s="6">
        <v>41857.439999999995</v>
      </c>
      <c r="G8" s="6">
        <v>55617.359999999993</v>
      </c>
      <c r="H8" s="6">
        <v>92804.64</v>
      </c>
    </row>
    <row r="9" spans="2:8" ht="30">
      <c r="B9" s="8" t="s">
        <v>70</v>
      </c>
      <c r="C9" s="6">
        <v>36300</v>
      </c>
      <c r="D9" s="6">
        <v>47046</v>
      </c>
      <c r="E9" s="6">
        <v>57132</v>
      </c>
      <c r="F9" s="6">
        <v>42108</v>
      </c>
      <c r="G9" s="6">
        <v>54573.359999999993</v>
      </c>
      <c r="H9" s="6">
        <v>66273.119999999995</v>
      </c>
    </row>
    <row r="10" spans="2:8" ht="19.899999999999999" customHeight="1">
      <c r="B10" s="8" t="s">
        <v>71</v>
      </c>
      <c r="C10" s="6">
        <v>53112</v>
      </c>
      <c r="D10" s="6">
        <v>58758</v>
      </c>
      <c r="E10" s="6">
        <v>105300</v>
      </c>
      <c r="F10" s="6">
        <v>61609.919999999998</v>
      </c>
      <c r="G10" s="6">
        <v>68159.28</v>
      </c>
      <c r="H10" s="6">
        <v>122147.99999999999</v>
      </c>
    </row>
    <row r="11" spans="2:8" ht="16.25" customHeight="1">
      <c r="B11" s="18"/>
      <c r="C11" s="12"/>
      <c r="D11" s="12"/>
      <c r="E11" s="12"/>
      <c r="F11" s="12"/>
      <c r="G11" s="12"/>
      <c r="H11" s="12"/>
    </row>
    <row r="12" spans="2:8" ht="34.9" customHeight="1">
      <c r="B12" s="19"/>
      <c r="C12" s="19"/>
      <c r="D12" s="19"/>
      <c r="E12" s="19"/>
    </row>
    <row r="14" spans="2:8">
      <c r="G14" s="12"/>
    </row>
  </sheetData>
  <mergeCells count="4">
    <mergeCell ref="B12:E12"/>
    <mergeCell ref="C1:E1"/>
    <mergeCell ref="F1:H1"/>
    <mergeCell ref="B1:B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AE1C40-7D6E-4A5A-909D-6407B64F88E7}">
  <dimension ref="B2:D14"/>
  <sheetViews>
    <sheetView workbookViewId="0">
      <selection activeCell="B3" sqref="B3:C13"/>
    </sheetView>
  </sheetViews>
  <sheetFormatPr defaultRowHeight="14.25"/>
  <cols>
    <col min="2" max="2" width="25.53125" bestFit="1" customWidth="1"/>
    <col min="3" max="3" width="13.3984375" customWidth="1"/>
    <col min="4" max="4" width="10.265625" bestFit="1" customWidth="1"/>
  </cols>
  <sheetData>
    <row r="2" spans="2:4" ht="19.5" customHeight="1">
      <c r="B2" s="3" t="s">
        <v>79</v>
      </c>
      <c r="C2" s="3" t="s">
        <v>91</v>
      </c>
    </row>
    <row r="3" spans="2:4" ht="30">
      <c r="B3" s="17" t="s">
        <v>93</v>
      </c>
      <c r="C3" s="27">
        <v>639065.25120000006</v>
      </c>
    </row>
    <row r="4" spans="2:4" ht="18.850000000000001" customHeight="1">
      <c r="B4" s="26" t="s">
        <v>78</v>
      </c>
      <c r="C4" s="28">
        <v>649867.37999999989</v>
      </c>
    </row>
    <row r="5" spans="2:4" ht="18.850000000000001" customHeight="1">
      <c r="B5" s="26" t="s">
        <v>87</v>
      </c>
      <c r="C5" s="28">
        <v>6480</v>
      </c>
    </row>
    <row r="6" spans="2:4" ht="18" customHeight="1">
      <c r="B6" s="26" t="s">
        <v>99</v>
      </c>
      <c r="C6" s="28">
        <v>395718</v>
      </c>
    </row>
    <row r="7" spans="2:4" ht="18" customHeight="1">
      <c r="B7" s="29" t="s">
        <v>88</v>
      </c>
      <c r="C7" s="30">
        <v>1691130.6311999999</v>
      </c>
      <c r="D7" s="35"/>
    </row>
    <row r="8" spans="2:4" ht="18" customHeight="1">
      <c r="B8" s="33" t="s">
        <v>92</v>
      </c>
      <c r="C8" s="28">
        <v>-71272</v>
      </c>
    </row>
    <row r="9" spans="2:4" ht="19.5" customHeight="1">
      <c r="B9" s="34" t="s">
        <v>79</v>
      </c>
      <c r="C9" s="32">
        <v>1619858.6311999999</v>
      </c>
    </row>
    <row r="10" spans="2:4" ht="18.850000000000001" customHeight="1">
      <c r="B10" s="3" t="s">
        <v>86</v>
      </c>
      <c r="C10" s="3" t="s">
        <v>91</v>
      </c>
    </row>
    <row r="11" spans="2:4" ht="18.850000000000001" customHeight="1">
      <c r="B11" s="26" t="s">
        <v>89</v>
      </c>
      <c r="C11" s="6">
        <v>75000</v>
      </c>
    </row>
    <row r="12" spans="2:4" ht="18" customHeight="1">
      <c r="B12" s="26" t="s">
        <v>90</v>
      </c>
      <c r="C12" s="6">
        <v>750000</v>
      </c>
    </row>
    <row r="13" spans="2:4" ht="15">
      <c r="B13" s="29" t="s">
        <v>86</v>
      </c>
      <c r="C13" s="31">
        <v>-825000</v>
      </c>
    </row>
    <row r="14" spans="2:4">
      <c r="C14" s="15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C7AE1C-1CBF-4D41-BBEA-B0C4CE7B064D}">
  <dimension ref="A2:D8"/>
  <sheetViews>
    <sheetView tabSelected="1" workbookViewId="0">
      <selection activeCell="F36" sqref="F36"/>
    </sheetView>
  </sheetViews>
  <sheetFormatPr defaultRowHeight="14.25"/>
  <cols>
    <col min="1" max="1" width="13.6640625" customWidth="1"/>
    <col min="2" max="2" width="12.86328125" customWidth="1"/>
    <col min="3" max="3" width="17" bestFit="1" customWidth="1"/>
    <col min="4" max="4" width="13.6640625" customWidth="1"/>
    <col min="5" max="5" width="14.1328125" customWidth="1"/>
    <col min="8" max="9" width="11.265625" bestFit="1" customWidth="1"/>
  </cols>
  <sheetData>
    <row r="2" spans="1:4" ht="15.4">
      <c r="C2" s="37" t="s">
        <v>100</v>
      </c>
      <c r="D2" s="12"/>
    </row>
    <row r="3" spans="1:4">
      <c r="A3" t="s">
        <v>106</v>
      </c>
      <c r="B3" t="s">
        <v>101</v>
      </c>
      <c r="C3" s="36">
        <v>1</v>
      </c>
      <c r="D3" s="16">
        <v>7.3689999999999998</v>
      </c>
    </row>
    <row r="4" spans="1:4">
      <c r="A4" t="s">
        <v>107</v>
      </c>
      <c r="B4" t="s">
        <v>102</v>
      </c>
      <c r="C4" s="36">
        <v>0.75</v>
      </c>
      <c r="D4" s="16">
        <v>5.5267499999999998</v>
      </c>
    </row>
    <row r="5" spans="1:4">
      <c r="A5" t="s">
        <v>108</v>
      </c>
      <c r="B5" t="s">
        <v>103</v>
      </c>
      <c r="C5" s="36">
        <v>0.5</v>
      </c>
      <c r="D5" s="16">
        <v>3.6844999999999999</v>
      </c>
    </row>
    <row r="6" spans="1:4">
      <c r="A6" t="s">
        <v>109</v>
      </c>
      <c r="B6" t="s">
        <v>104</v>
      </c>
      <c r="C6" s="36">
        <v>0.25</v>
      </c>
      <c r="D6" s="16">
        <v>1.8422499999999999</v>
      </c>
    </row>
    <row r="7" spans="1:4">
      <c r="B7" t="s">
        <v>105</v>
      </c>
      <c r="C7" s="36">
        <v>0</v>
      </c>
      <c r="D7" s="16">
        <v>0</v>
      </c>
    </row>
    <row r="8" spans="1:4">
      <c r="D8" s="12"/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f23fbc9-fed8-4fe5-aa4f-ed739643a384">
      <Terms xmlns="http://schemas.microsoft.com/office/infopath/2007/PartnerControls"/>
    </lcf76f155ced4ddcb4097134ff3c332f>
    <TaxCatchAll xmlns="a09e65a3-c7c6-46c4-8cad-d2b1e4cef29c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401ACFC58A9B741966E24964F98E401" ma:contentTypeVersion="13" ma:contentTypeDescription="Create a new document." ma:contentTypeScope="" ma:versionID="38d5d96808de2b67776078e767d2f66e">
  <xsd:schema xmlns:xsd="http://www.w3.org/2001/XMLSchema" xmlns:xs="http://www.w3.org/2001/XMLSchema" xmlns:p="http://schemas.microsoft.com/office/2006/metadata/properties" xmlns:ns2="1f23fbc9-fed8-4fe5-aa4f-ed739643a384" xmlns:ns3="a09e65a3-c7c6-46c4-8cad-d2b1e4cef29c" targetNamespace="http://schemas.microsoft.com/office/2006/metadata/properties" ma:root="true" ma:fieldsID="100cf14cfb49a34019c71d7a7c9348c9" ns2:_="" ns3:_="">
    <xsd:import namespace="1f23fbc9-fed8-4fe5-aa4f-ed739643a384"/>
    <xsd:import namespace="a09e65a3-c7c6-46c4-8cad-d2b1e4cef29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23fbc9-fed8-4fe5-aa4f-ed739643a38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aea84bf1-a941-4ccc-bbe9-6e1a58d22ea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9e65a3-c7c6-46c4-8cad-d2b1e4cef29c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2e8b396a-6396-4d81-8fef-45dc7c2f2882}" ma:internalName="TaxCatchAll" ma:showField="CatchAllData" ma:web="a09e65a3-c7c6-46c4-8cad-d2b1e4cef29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G A E A A B Q S w M E F A A C A A g A 5 m 5 G W + u r O E u l A A A A 9 w A A A B I A H A B D b 2 5 m a W c v U G F j a 2 F n Z S 5 4 b W w g o h g A K K A U A A A A A A A A A A A A A A A A A A A A A A A A A A A A h Y 8 x D o I w G I W v Q r r T l q r R k F I G V 0 l M i M a 1 K R U a 4 c f Q Y r m b g 0 f y C m I U d X N 8 3 / u G 9 + 7 X G 0 + H p g 4 u u r O m h Q R F m K J A g 2 o L A 2 W C e n c M V y g V f C v V S Z Y 6 G G W w 8 W C L B F X O n W N C v P f Y z 3 D b l Y R R G p F D t s l V p R u J P r L 5 L 4 c G r J O g N B J 8 / x o j G I 7 m C x x R t s S U k 4 n y z M D X Y O P g Z / s D + b q v X d 9 p o S H c 5 Z x M k Z P 3 C f E A U E s D B B Q A A g A I A O Z u R l s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m b k Z b 4 X K P 0 F k B A A A 2 A g A A E w A c A E Z v c m 1 1 b G F z L 1 N l Y 3 R p b 2 4 x L m 0 g o h g A K K A U A A A A A A A A A A A A A A A A A A A A A A A A A A A A d Z D P a s J A E M b v g u 8 w r B e F N B i 1 P V R y k F j B U l D Q n o y H 0 U x 0 Y b O R 3 Y 1 U R C i 9 l 9 J j T 3 2 M 9 n l 8 g f Y R u v E f L d S 9 L P v 7 Z r 6 d + T R N D U 8 l D P a 3 1 y w W i g U 9 R 0 U R l N g Q J 4 K q V Q / K f Z w R e B U G P g g y x Q L Y M 0 g z N S V L + l H s 7 k p 1 u c M F u U E q D U m j y y y 4 D u 8 1 K R 3 e Z i i D Y a o U 6 d Y U J x j 2 J L U V X x J c Q C / m U y 4 R I o K + 1 b N F R t q k 0 N K Y W E + E O 5 p x L d D w J Y b f 7 6 8 f 2 8 f n 7 d v T 1 + d L V 8 a p S k j n b Y I n 1 s O 2 h / 0 B 1 B u 1 0 H O h j S a 1 7 1 + e N 9 q g Q Q E r 6 F B E C o W 7 i G J W c W D U T R a C E j s 1 5 j n 4 z H P r b F x x 9 p u e c v A P S 6 9 H 3 c g / x c P G m 5 H 9 C 8 e H 8 h I L 5 i h n N s L h a k F 5 Z r t K d 6 h Q 6 n z k I B V Z I n N R l 4 8 m z n r N 9 t x j D h i r g a E H s 3 H g y G t n e P 0 M b 5 z h l 2 f 4 1 R + + q R Q L X P 6 7 U P M H U E s B A i 0 A F A A C A A g A 5 m 5 G W + u r O E u l A A A A 9 w A A A B I A A A A A A A A A A A A A A A A A A A A A A E N v b m Z p Z y 9 Q Y W N r Y W d l L n h t b F B L A Q I t A B Q A A g A I A O Z u R l s P y u m r p A A A A O k A A A A T A A A A A A A A A A A A A A A A A P E A A A B b Q 2 9 u d G V u d F 9 U e X B l c 1 0 u e G 1 s U E s B A i 0 A F A A C A A g A 5 m 5 G W + F y j 9 B Z A Q A A N g I A A B M A A A A A A A A A A A A A A A A A 4 g E A A E Z v c m 1 1 b G F z L 1 N l Y 3 R p b 2 4 x L m 1 Q S w U G A A A A A A M A A w D C A A A A i A M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Q Q w A A A A A A A A f D A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V G F i b G U w M D E l M j A o U G F n Z S U y M D E p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O T E 0 N W Z l Z G Q t Y 2 Q 3 N S 0 0 Y 2 N k L W I w Z D A t O G V k O G I 5 O T V l Y z g 4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V G F y Z 2 V 0 I i B W Y W x 1 Z T 0 i c 1 R h Y m x l M D A x X 1 9 Q Y W d l X z E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T E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T A t M D Z U M T c 6 N T U 6 M T I u N z E 5 M z Q z N F o i I C 8 + P E V u d H J 5 I F R 5 c G U 9 I k Z p b G x D b 2 x 1 b W 5 U e X B l c y I g V m F s d W U 9 I n N C Z 1 l H Q m d Z R y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A x I C h Q Y W d l I D E p L 0 F 1 d G 9 S Z W 1 v d m V k Q 2 9 s d W 1 u c z E u e 0 N v b H V t b j E s M H 0 m c X V v d D s s J n F 1 b 3 Q 7 U 2 V j d G l v b j E v V G F i b G U w M D E g K F B h Z 2 U g M S k v Q X V 0 b 1 J l b W 9 2 Z W R D b 2 x 1 b W 5 z M S 5 7 Q 2 9 s d W 1 u M i w x f S Z x d W 9 0 O y w m c X V v d D t T Z W N 0 a W 9 u M S 9 U Y W J s Z T A w M S A o U G F n Z S A x K S 9 B d X R v U m V t b 3 Z l Z E N v b H V t b n M x L n t D b 2 x 1 b W 4 z L D J 9 J n F 1 b 3 Q 7 L C Z x d W 9 0 O 1 N l Y 3 R p b 2 4 x L 1 R h Y m x l M D A x I C h Q Y W d l I D E p L 0 F 1 d G 9 S Z W 1 v d m V k Q 2 9 s d W 1 u c z E u e 0 N v b H V t b j Q s M 3 0 m c X V v d D s s J n F 1 b 3 Q 7 U 2 V j d G l v b j E v V G F i b G U w M D E g K F B h Z 2 U g M S k v Q X V 0 b 1 J l b W 9 2 Z W R D b 2 x 1 b W 5 z M S 5 7 Q 2 9 s d W 1 u N S w 0 f S Z x d W 9 0 O y w m c X V v d D t T Z W N 0 a W 9 u M S 9 U Y W J s Z T A w M S A o U G F n Z S A x K S 9 B d X R v U m V t b 3 Z l Z E N v b H V t b n M x L n t D b 2 x 1 b W 4 2 L D V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1 R h Y m x l M D A x I C h Q Y W d l I D E p L 0 F 1 d G 9 S Z W 1 v d m V k Q 2 9 s d W 1 u c z E u e 0 N v b H V t b j E s M H 0 m c X V v d D s s J n F 1 b 3 Q 7 U 2 V j d G l v b j E v V G F i b G U w M D E g K F B h Z 2 U g M S k v Q X V 0 b 1 J l b W 9 2 Z W R D b 2 x 1 b W 5 z M S 5 7 Q 2 9 s d W 1 u M i w x f S Z x d W 9 0 O y w m c X V v d D t T Z W N 0 a W 9 u M S 9 U Y W J s Z T A w M S A o U G F n Z S A x K S 9 B d X R v U m V t b 3 Z l Z E N v b H V t b n M x L n t D b 2 x 1 b W 4 z L D J 9 J n F 1 b 3 Q 7 L C Z x d W 9 0 O 1 N l Y 3 R p b 2 4 x L 1 R h Y m x l M D A x I C h Q Y W d l I D E p L 0 F 1 d G 9 S Z W 1 v d m V k Q 2 9 s d W 1 u c z E u e 0 N v b H V t b j Q s M 3 0 m c X V v d D s s J n F 1 b 3 Q 7 U 2 V j d G l v b j E v V G F i b G U w M D E g K F B h Z 2 U g M S k v Q X V 0 b 1 J l b W 9 2 Z W R D b 2 x 1 b W 5 z M S 5 7 Q 2 9 s d W 1 u N S w 0 f S Z x d W 9 0 O y w m c X V v d D t T Z W N 0 a W 9 u M S 9 U Y W J s Z T A w M S A o U G F n Z S A x K S 9 B d X R v U m V t b 3 Z l Z E N v b H V t b n M x L n t D b 2 x 1 b W 4 2 L D V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w M S U y M C h Q Y W d l J T I w M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E l M j A o U G F n Z S U y M D E p L 1 R h Y m x l M D A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E l M j A o U G F n Z S U y M D E p L 0 N o Y W 5 n Z W Q l M j B U e X B l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I u Z K x e k Y 5 t L l c o / 8 G 7 q W 5 Q A A A A A A g A A A A A A E G Y A A A A B A A A g A A A A f t N p 4 X y E A L Z G 1 E A Q f j S y w Z P / h J b c P x J v v U n u X 8 O Z z V U A A A A A D o A A A A A C A A A g A A A A d g R t D K 1 J 4 b E N Z j 4 v n 1 x E m Y n T / Q B b T X 3 B H s B U A S C 4 9 c Z Q A A A A h f m V c J V t u 1 r X m 7 Y V 2 q m W n j V 1 a i d 1 m V V B s u c p X S l z q u s v U c I 6 E i V I A 5 t D 5 0 9 f x 1 z 7 6 D 5 P b T B / f j i b m U e u l h y e s 9 X s k 7 N 4 O 2 b 6 / J 6 2 0 v t e 4 w V A A A A A 2 i 5 v n p b r V E C O e X f w z a W H O J o L 6 6 i q V t N I 8 7 6 C y / V 0 H F T g Q p Z S 7 8 J Y F m m z o M L z 1 4 w g l Z U h X 6 T 7 7 G X Q 3 d 3 2 z B Y 8 g w = = < / D a t a M a s h u p > 
</file>

<file path=customXml/itemProps1.xml><?xml version="1.0" encoding="utf-8"?>
<ds:datastoreItem xmlns:ds="http://schemas.openxmlformats.org/officeDocument/2006/customXml" ds:itemID="{67D993F2-A02A-48F5-AA63-C70AF76ACD22}">
  <ds:schemaRefs>
    <ds:schemaRef ds:uri="http://www.w3.org/XML/1998/namespace"/>
    <ds:schemaRef ds:uri="http://schemas.microsoft.com/office/2006/documentManagement/types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purl.org/dc/elements/1.1/"/>
    <ds:schemaRef ds:uri="a09e65a3-c7c6-46c4-8cad-d2b1e4cef29c"/>
    <ds:schemaRef ds:uri="http://schemas.openxmlformats.org/package/2006/metadata/core-properties"/>
    <ds:schemaRef ds:uri="1f23fbc9-fed8-4fe5-aa4f-ed739643a384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18815DC1-9734-4AAE-AE6C-40B65A18C3F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4984A61-6C2A-4357-B51E-C5558DC0E7C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f23fbc9-fed8-4fe5-aa4f-ed739643a384"/>
    <ds:schemaRef ds:uri="a09e65a3-c7c6-46c4-8cad-d2b1e4cef29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F8B8B981-EEFB-4354-B3A6-CC4FC4A1AAE3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Grafica 1</vt:lpstr>
      <vt:lpstr>Tabla 1</vt:lpstr>
      <vt:lpstr>Tabla 2</vt:lpstr>
      <vt:lpstr>Grafica 2</vt:lpstr>
      <vt:lpstr>Table001 (Page 1)</vt:lpstr>
      <vt:lpstr>Tabla 3</vt:lpstr>
      <vt:lpstr>Tabla 4</vt:lpstr>
      <vt:lpstr>Grafica 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Juan C. Torres Acaba</dc:creator>
  <cp:keywords/>
  <dc:description/>
  <cp:lastModifiedBy>Juan C. Torres Acaba</cp:lastModifiedBy>
  <cp:revision/>
  <dcterms:created xsi:type="dcterms:W3CDTF">2025-03-19T17:31:39Z</dcterms:created>
  <dcterms:modified xsi:type="dcterms:W3CDTF">2025-10-09T20:53:10Z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0x0101009401ACFC58A9B741966E24964F98E401</vt:lpwstr>
  </property>
  <property fmtid="{D5CDD505-2E9C-101B-9397-08002B2CF9AE}" pid="3" name="MediaServiceImageTags">
    <vt:lpwstr/>
  </property>
</Properties>
</file>