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palpr.sharepoint.com/sites/InformesAF2024/Shared Documents/👷‍♂️Informes Preliminares/Proyecto del Senado 774/2. Tabla/"/>
    </mc:Choice>
  </mc:AlternateContent>
  <xr:revisionPtr revIDLastSave="0" documentId="8_{AF044725-FA36-4AFA-9941-06855C60B59C}" xr6:coauthVersionLast="47" xr6:coauthVersionMax="47" xr10:uidLastSave="{00000000-0000-0000-0000-000000000000}"/>
  <bookViews>
    <workbookView xWindow="-98" yWindow="-98" windowWidth="21795" windowHeight="13875" firstSheet="1" activeTab="1" xr2:uid="{C39F2396-5FA9-4A60-A6A4-9D5D7896778E}"/>
  </bookViews>
  <sheets>
    <sheet name="Gráfica 1" sheetId="6" r:id="rId1"/>
    <sheet name="Tabla 1" sheetId="8" r:id="rId2"/>
    <sheet name="Tabla 2" sheetId="1" r:id="rId3"/>
    <sheet name="Tabla 3" sheetId="10" r:id="rId4"/>
    <sheet name="Tabla 4" sheetId="7" r:id="rId5"/>
    <sheet name="Tabla 5" sheetId="9" r:id="rId6"/>
    <sheet name="Tabla 6" sheetId="11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8" l="1"/>
  <c r="K5" i="8"/>
  <c r="K6" i="8"/>
  <c r="K3" i="8"/>
  <c r="D5" i="6"/>
  <c r="D4" i="6"/>
  <c r="D3" i="6"/>
  <c r="D2" i="6"/>
  <c r="J2" i="6" l="1"/>
  <c r="F6" i="6"/>
  <c r="F5" i="6"/>
  <c r="E4" i="6"/>
  <c r="E5" i="6"/>
  <c r="E3" i="6"/>
</calcChain>
</file>

<file path=xl/sharedStrings.xml><?xml version="1.0" encoding="utf-8"?>
<sst xmlns="http://schemas.openxmlformats.org/spreadsheetml/2006/main" count="49" uniqueCount="31">
  <si>
    <t>FY</t>
  </si>
  <si>
    <t>Forecast</t>
  </si>
  <si>
    <t>Actual</t>
  </si>
  <si>
    <t>Change</t>
  </si>
  <si>
    <t>Growth</t>
  </si>
  <si>
    <t>3-Y average</t>
  </si>
  <si>
    <t>-</t>
  </si>
  <si>
    <t>Año</t>
  </si>
  <si>
    <t>Proyectado</t>
  </si>
  <si>
    <t xml:space="preserve">  2025*</t>
  </si>
  <si>
    <t>Año Fiscal</t>
  </si>
  <si>
    <t>Inmueble</t>
  </si>
  <si>
    <t>Mueble</t>
  </si>
  <si>
    <t>Total de Recaudo Propiedad</t>
  </si>
  <si>
    <t>Proyección</t>
  </si>
  <si>
    <t>Varianza</t>
  </si>
  <si>
    <t>%</t>
  </si>
  <si>
    <t>Proyección*</t>
  </si>
  <si>
    <t>Actual^</t>
  </si>
  <si>
    <t>Recaudado Actual vs. Recaudado AF2021</t>
  </si>
  <si>
    <t>2025^</t>
  </si>
  <si>
    <t>2026^^^</t>
  </si>
  <si>
    <t>^^^Apéndice 6 Plan Fiscal 2026</t>
  </si>
  <si>
    <t>Tipo de Contribución</t>
  </si>
  <si>
    <t>Básica</t>
  </si>
  <si>
    <t>CAE</t>
  </si>
  <si>
    <t>Total</t>
  </si>
  <si>
    <t>Fondo de Redención Estatal
(1.03%)</t>
  </si>
  <si>
    <t>Recaudo total del Impuesto sobre la Propiedad</t>
  </si>
  <si>
    <t>Proporción</t>
  </si>
  <si>
    <t>Proyección 
Impuesto sobre la propiedad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</si>
</sst>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"/>
    <numFmt numFmtId="165" formatCode="&quot;$&quot;#,##0.0"/>
    <numFmt numFmtId="166" formatCode="0.0%"/>
    <numFmt numFmtId="167" formatCode="0.0"/>
  </numFmts>
  <fonts count="7">
    <font>
      <sz val="11"/>
      <color theme="1"/>
      <name val="Aptos Narrow"/>
      <family val="2"/>
      <scheme val="minor"/>
    </font>
    <font>
      <sz val="11"/>
      <color theme="1"/>
      <name val="Myriad Pro Condensed"/>
    </font>
    <font>
      <sz val="11"/>
      <color theme="1"/>
      <name val="Aptos Narrow"/>
      <family val="2"/>
      <scheme val="minor"/>
    </font>
    <font>
      <sz val="12"/>
      <color theme="1"/>
      <name val="Myriad Pro Condensed"/>
    </font>
    <font>
      <sz val="12"/>
      <color theme="0"/>
      <name val="Myriad Pro Condensed"/>
    </font>
    <font>
      <b/>
      <sz val="12"/>
      <color theme="0"/>
      <name val="Myriad Pro Condensed"/>
    </font>
    <font>
      <b/>
      <sz val="12"/>
      <color theme="1"/>
      <name val="Myriad Pro Condensed"/>
    </font>
  </fonts>
  <fills count="5">
    <fill>
      <patternFill patternType="none"/>
    </fill>
    <fill>
      <patternFill patternType="gray125"/>
    </fill>
    <fill>
      <patternFill patternType="solid">
        <fgColor rgb="FF1F6283"/>
        <bgColor indexed="64"/>
      </patternFill>
    </fill>
    <fill>
      <patternFill patternType="solid">
        <fgColor rgb="FF194A65"/>
        <bgColor indexed="64"/>
      </patternFill>
    </fill>
    <fill>
      <patternFill patternType="solid">
        <fgColor rgb="FFA9A9A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>
      <alignment horizontal="center"/>
    </xf>
    <xf numFmtId="165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1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/>
    </xf>
    <xf numFmtId="10" fontId="3" fillId="0" borderId="1" xfId="0" applyNumberFormat="1" applyFont="1" applyBorder="1" applyAlignment="1">
      <alignment horizontal="center" vertical="center"/>
    </xf>
    <xf numFmtId="166" fontId="3" fillId="0" borderId="0" xfId="1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7" fontId="3" fillId="0" borderId="0" xfId="0" applyNumberFormat="1" applyFont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/>
    </xf>
    <xf numFmtId="164" fontId="3" fillId="0" borderId="0" xfId="0" applyNumberFormat="1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6" fontId="3" fillId="0" borderId="2" xfId="1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194A65"/>
      <color rgb="FF1F6283"/>
      <color rgb="FFA9A9A9"/>
      <color rgb="FFFF8502"/>
      <color rgb="FFFF6600"/>
      <color rgb="FFE2C08D"/>
      <color rgb="FFFFA647"/>
      <color rgb="FFD9AE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5753669889008236E-2"/>
          <c:y val="3.437691835481891E-2"/>
          <c:w val="0.96849266022198355"/>
          <c:h val="0.828376812014520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'Gráfica 1'!$B$13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194A65"/>
            </a:solidFill>
            <a:ln>
              <a:noFill/>
            </a:ln>
            <a:effectLst/>
          </c:spPr>
          <c:invertIfNegative val="0"/>
          <c:dLbls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Myriad Pro Condensed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1'!$A$14:$A$18</c:f>
              <c:strCach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  2025*</c:v>
                </c:pt>
                <c:pt idx="4">
                  <c:v>2026</c:v>
                </c:pt>
              </c:strCache>
            </c:strRef>
          </c:cat>
          <c:val>
            <c:numRef>
              <c:f>'Gráfica 1'!$B$14:$B$18</c:f>
              <c:numCache>
                <c:formatCode>"$"#,##0</c:formatCode>
                <c:ptCount val="5"/>
                <c:pt idx="0">
                  <c:v>1190</c:v>
                </c:pt>
                <c:pt idx="1">
                  <c:v>1172</c:v>
                </c:pt>
                <c:pt idx="2">
                  <c:v>1229</c:v>
                </c:pt>
                <c:pt idx="3">
                  <c:v>1212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29-4247-B741-533E1D4C3701}"/>
            </c:ext>
          </c:extLst>
        </c:ser>
        <c:ser>
          <c:idx val="1"/>
          <c:order val="1"/>
          <c:tx>
            <c:strRef>
              <c:f>'Gráfica 1'!$C$13</c:f>
              <c:strCache>
                <c:ptCount val="1"/>
                <c:pt idx="0">
                  <c:v>Proyectado</c:v>
                </c:pt>
              </c:strCache>
            </c:strRef>
          </c:tx>
          <c:spPr>
            <a:solidFill>
              <a:srgbClr val="FF850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861547411285629E-2"/>
                  <c:y val="1.00502486051653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39B-4ED7-A2CA-10DAF4AE2AD6}"/>
                </c:ext>
              </c:extLst>
            </c:dLbl>
            <c:dLbl>
              <c:idx val="1"/>
              <c:layout>
                <c:manualLayout>
                  <c:x val="1.3961605584642191E-2"/>
                  <c:y val="1.675041434194216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9B-4ED7-A2CA-10DAF4AE2AD6}"/>
                </c:ext>
              </c:extLst>
            </c:dLbl>
            <c:dLbl>
              <c:idx val="2"/>
              <c:layout>
                <c:manualLayout>
                  <c:x val="9.3077370564281555E-3"/>
                  <c:y val="6.700165736776851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9B-4ED7-A2CA-10DAF4AE2AD6}"/>
                </c:ext>
              </c:extLst>
            </c:dLbl>
            <c:dLbl>
              <c:idx val="3"/>
              <c:layout>
                <c:manualLayout>
                  <c:x val="6.9808027923211171E-3"/>
                  <c:y val="1.675041434194216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39B-4ED7-A2CA-10DAF4AE2AD6}"/>
                </c:ext>
              </c:extLst>
            </c:dLbl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Myriad Pro Condensed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1'!$A$14:$A$18</c:f>
              <c:strCach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  2025*</c:v>
                </c:pt>
                <c:pt idx="4">
                  <c:v>2026</c:v>
                </c:pt>
              </c:strCache>
            </c:strRef>
          </c:cat>
          <c:val>
            <c:numRef>
              <c:f>'Gráfica 1'!$C$14:$C$18</c:f>
              <c:numCache>
                <c:formatCode>"$"#,##0</c:formatCode>
                <c:ptCount val="5"/>
                <c:pt idx="0">
                  <c:v>1079</c:v>
                </c:pt>
                <c:pt idx="1">
                  <c:v>1141</c:v>
                </c:pt>
                <c:pt idx="2">
                  <c:v>1141</c:v>
                </c:pt>
                <c:pt idx="3">
                  <c:v>1141</c:v>
                </c:pt>
                <c:pt idx="4">
                  <c:v>1160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29-4247-B741-533E1D4C370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75945295"/>
        <c:axId val="175945775"/>
      </c:barChart>
      <c:catAx>
        <c:axId val="175945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Myriad Pro Condensed"/>
                <a:ea typeface="+mn-ea"/>
                <a:cs typeface="+mn-cs"/>
              </a:defRPr>
            </a:pPr>
            <a:endParaRPr lang="en-US"/>
          </a:p>
        </c:txPr>
        <c:crossAx val="175945775"/>
        <c:crosses val="autoZero"/>
        <c:auto val="1"/>
        <c:lblAlgn val="ctr"/>
        <c:lblOffset val="100"/>
        <c:noMultiLvlLbl val="0"/>
      </c:catAx>
      <c:valAx>
        <c:axId val="175945775"/>
        <c:scaling>
          <c:orientation val="minMax"/>
          <c:max val="1400"/>
          <c:min val="0"/>
        </c:scaling>
        <c:delete val="1"/>
        <c:axPos val="l"/>
        <c:numFmt formatCode="&quot;$&quot;#,##0" sourceLinked="0"/>
        <c:majorTickMark val="none"/>
        <c:minorTickMark val="none"/>
        <c:tickLblPos val="nextTo"/>
        <c:crossAx val="175945295"/>
        <c:crosses val="autoZero"/>
        <c:crossBetween val="between"/>
        <c:majorUnit val="3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047711313572713"/>
          <c:y val="0.92696713832492161"/>
          <c:w val="0.35904577372854574"/>
          <c:h val="7.30328616750783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Myriad Pro Condensed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542925</xdr:colOff>
      <xdr:row>9</xdr:row>
      <xdr:rowOff>76199</xdr:rowOff>
    </xdr:from>
    <xdr:to>
      <xdr:col>12</xdr:col>
      <xdr:colOff>542925</xdr:colOff>
      <xdr:row>30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D4A780C-C354-3441-EB92-641472F76C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A4F32-66D4-4C41-BAB3-F89C0BBFF1F7}">
  <sheetPr codeName="Sheet2"/>
  <dimension ref="A1:J18"/>
  <sheetViews>
    <sheetView workbookViewId="0">
      <selection activeCell="J31" sqref="J31"/>
    </sheetView>
  </sheetViews>
  <sheetFormatPr defaultColWidth="9.140625" defaultRowHeight="14.25"/>
  <cols>
    <col min="1" max="1" width="9.140625" style="3"/>
    <col min="2" max="2" width="10.140625" style="3" customWidth="1"/>
    <col min="3" max="3" width="9.7109375" style="3" customWidth="1"/>
    <col min="4" max="4" width="11.7109375" style="3" bestFit="1" customWidth="1"/>
    <col min="5" max="5" width="12" style="3" bestFit="1" customWidth="1"/>
    <col min="6" max="16384" width="9.140625" style="3"/>
  </cols>
  <sheetData>
    <row r="1" spans="1:10" ht="28.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6" t="s">
        <v>5</v>
      </c>
    </row>
    <row r="2" spans="1:10" ht="18" customHeight="1">
      <c r="A2" s="3">
        <v>2022</v>
      </c>
      <c r="B2" s="5">
        <v>416</v>
      </c>
      <c r="C2" s="5">
        <v>447</v>
      </c>
      <c r="D2" s="4">
        <f>(C2-B2)/B2</f>
        <v>7.4519230769230768E-2</v>
      </c>
      <c r="E2" s="3" t="s">
        <v>6</v>
      </c>
      <c r="F2" s="3" t="s">
        <v>6</v>
      </c>
      <c r="J2" s="3">
        <f>3204223/100</f>
        <v>32042.23</v>
      </c>
    </row>
    <row r="3" spans="1:10" ht="18" customHeight="1">
      <c r="A3" s="3">
        <v>2023</v>
      </c>
      <c r="B3" s="5">
        <v>434</v>
      </c>
      <c r="C3" s="5">
        <v>490</v>
      </c>
      <c r="D3" s="4">
        <f>(C3-B3)/B3</f>
        <v>0.12903225806451613</v>
      </c>
      <c r="E3" s="4">
        <f>(C3-C2)/C2</f>
        <v>9.6196868008948541E-2</v>
      </c>
      <c r="F3" s="3" t="s">
        <v>6</v>
      </c>
    </row>
    <row r="4" spans="1:10" ht="18" customHeight="1">
      <c r="A4" s="3">
        <v>2024</v>
      </c>
      <c r="B4" s="5">
        <v>449</v>
      </c>
      <c r="C4" s="5">
        <v>547</v>
      </c>
      <c r="D4" s="4">
        <f>(C4-B4)/B4</f>
        <v>0.21826280623608019</v>
      </c>
      <c r="E4" s="4">
        <f t="shared" ref="E4:E5" si="0">(C4-C3)/C3</f>
        <v>0.11632653061224489</v>
      </c>
      <c r="F4" s="5" t="s">
        <v>6</v>
      </c>
    </row>
    <row r="5" spans="1:10" ht="18" customHeight="1">
      <c r="A5" s="3">
        <v>2025</v>
      </c>
      <c r="B5" s="5">
        <v>459</v>
      </c>
      <c r="C5" s="5">
        <v>521</v>
      </c>
      <c r="D5" s="4">
        <f>(C5-B5)/B5</f>
        <v>0.13507625272331156</v>
      </c>
      <c r="E5" s="4">
        <f t="shared" si="0"/>
        <v>-4.7531992687385741E-2</v>
      </c>
      <c r="F5" s="5">
        <f>AVERAGE(C2:C4)</f>
        <v>494.66666666666669</v>
      </c>
    </row>
    <row r="6" spans="1:10" ht="18" customHeight="1">
      <c r="A6" s="3">
        <v>2026</v>
      </c>
      <c r="B6" s="5">
        <v>477</v>
      </c>
      <c r="C6" s="5"/>
      <c r="D6" s="4" t="s">
        <v>6</v>
      </c>
      <c r="F6" s="5">
        <f>AVERAGE(C3:C5)</f>
        <v>519.33333333333337</v>
      </c>
    </row>
    <row r="13" spans="1:10" ht="15">
      <c r="A13" s="7" t="s">
        <v>7</v>
      </c>
      <c r="B13" s="7" t="s">
        <v>2</v>
      </c>
      <c r="C13" s="7" t="s">
        <v>8</v>
      </c>
    </row>
    <row r="14" spans="1:10" ht="15">
      <c r="A14" s="8">
        <v>2022</v>
      </c>
      <c r="B14" s="9">
        <v>1190</v>
      </c>
      <c r="C14" s="9">
        <v>1079</v>
      </c>
    </row>
    <row r="15" spans="1:10" ht="15">
      <c r="A15" s="8">
        <v>2023</v>
      </c>
      <c r="B15" s="9">
        <v>1172</v>
      </c>
      <c r="C15" s="9">
        <v>1141</v>
      </c>
    </row>
    <row r="16" spans="1:10" ht="15">
      <c r="A16" s="8">
        <v>2024</v>
      </c>
      <c r="B16" s="9">
        <v>1229</v>
      </c>
      <c r="C16" s="9">
        <v>1141</v>
      </c>
    </row>
    <row r="17" spans="1:3" ht="15">
      <c r="A17" s="8" t="s">
        <v>9</v>
      </c>
      <c r="B17" s="9">
        <v>1212</v>
      </c>
      <c r="C17" s="9">
        <v>1141</v>
      </c>
    </row>
    <row r="18" spans="1:3" ht="15">
      <c r="A18" s="8">
        <v>2026</v>
      </c>
      <c r="B18" s="9"/>
      <c r="C18" s="9">
        <v>1160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F3067-F4F4-40CC-A355-31FCD07348CA}">
  <dimension ref="A1:S26"/>
  <sheetViews>
    <sheetView tabSelected="1" topLeftCell="C1" workbookViewId="0">
      <selection activeCell="O2" sqref="O2:S3"/>
    </sheetView>
  </sheetViews>
  <sheetFormatPr defaultColWidth="9" defaultRowHeight="15"/>
  <cols>
    <col min="1" max="1" width="12.5703125" style="12" customWidth="1"/>
    <col min="2" max="2" width="12.85546875" style="12" customWidth="1"/>
    <col min="3" max="3" width="9" style="12"/>
    <col min="4" max="4" width="10.5703125" style="12" customWidth="1"/>
    <col min="5" max="5" width="12.85546875" style="12" customWidth="1"/>
    <col min="6" max="6" width="9" style="12"/>
    <col min="7" max="7" width="10.5703125" style="12" customWidth="1"/>
    <col min="8" max="8" width="12.85546875" style="12" bestFit="1" customWidth="1"/>
    <col min="9" max="9" width="9" style="12"/>
    <col min="10" max="10" width="10.5703125" style="12" customWidth="1"/>
    <col min="11" max="11" width="15.140625" style="12" customWidth="1"/>
    <col min="12" max="12" width="10" style="12" customWidth="1"/>
    <col min="13" max="13" width="15.5703125" style="12" customWidth="1"/>
    <col min="14" max="16384" width="9" style="12"/>
  </cols>
  <sheetData>
    <row r="1" spans="1:19" ht="49.5" customHeight="1">
      <c r="A1" s="34" t="s">
        <v>10</v>
      </c>
      <c r="B1" s="34" t="s">
        <v>11</v>
      </c>
      <c r="C1" s="34"/>
      <c r="D1" s="34"/>
      <c r="E1" s="34" t="s">
        <v>12</v>
      </c>
      <c r="F1" s="34"/>
      <c r="G1" s="34"/>
      <c r="H1" s="35" t="s">
        <v>13</v>
      </c>
      <c r="I1" s="35"/>
      <c r="J1" s="35"/>
    </row>
    <row r="2" spans="1:19" ht="21" customHeight="1">
      <c r="A2" s="34"/>
      <c r="B2" s="14" t="s">
        <v>14</v>
      </c>
      <c r="C2" s="14" t="s">
        <v>2</v>
      </c>
      <c r="D2" s="14" t="s">
        <v>15</v>
      </c>
      <c r="E2" s="14" t="s">
        <v>14</v>
      </c>
      <c r="F2" s="14" t="s">
        <v>2</v>
      </c>
      <c r="G2" s="14" t="s">
        <v>15</v>
      </c>
      <c r="H2" s="14" t="s">
        <v>14</v>
      </c>
      <c r="I2" s="14" t="s">
        <v>2</v>
      </c>
      <c r="J2" s="14" t="s">
        <v>15</v>
      </c>
      <c r="K2" s="12" t="s">
        <v>16</v>
      </c>
      <c r="O2" s="16">
        <v>2026</v>
      </c>
      <c r="P2" s="16">
        <v>2027</v>
      </c>
      <c r="Q2" s="16">
        <v>2028</v>
      </c>
      <c r="R2" s="16">
        <v>2029</v>
      </c>
      <c r="S2" s="16">
        <v>2030</v>
      </c>
    </row>
    <row r="3" spans="1:19" ht="16.5" customHeight="1">
      <c r="A3" s="11">
        <v>2022</v>
      </c>
      <c r="B3" s="13">
        <v>663</v>
      </c>
      <c r="C3" s="13">
        <v>742</v>
      </c>
      <c r="D3" s="15">
        <v>79</v>
      </c>
      <c r="E3" s="13">
        <v>416</v>
      </c>
      <c r="F3" s="13">
        <v>447</v>
      </c>
      <c r="G3" s="15">
        <v>31</v>
      </c>
      <c r="H3" s="13">
        <v>1079</v>
      </c>
      <c r="I3" s="13">
        <v>1189</v>
      </c>
      <c r="J3" s="15">
        <v>110</v>
      </c>
      <c r="K3" s="20">
        <f>J3/H3</f>
        <v>0.10194624652455977</v>
      </c>
      <c r="O3" s="18">
        <v>2.3915999999999968</v>
      </c>
      <c r="P3" s="18">
        <v>3.5993999999999886</v>
      </c>
      <c r="Q3" s="18">
        <v>4.8071999999999946</v>
      </c>
      <c r="R3" s="18">
        <v>6.0149999999999864</v>
      </c>
      <c r="S3" s="18">
        <v>7.2228000000000065</v>
      </c>
    </row>
    <row r="4" spans="1:19" ht="16.5" customHeight="1">
      <c r="A4" s="11">
        <v>2023</v>
      </c>
      <c r="B4" s="13">
        <v>707</v>
      </c>
      <c r="C4" s="13">
        <v>682</v>
      </c>
      <c r="D4" s="15">
        <v>-25</v>
      </c>
      <c r="E4" s="13">
        <v>434</v>
      </c>
      <c r="F4" s="13">
        <v>490</v>
      </c>
      <c r="G4" s="15">
        <v>56</v>
      </c>
      <c r="H4" s="13">
        <v>1141</v>
      </c>
      <c r="I4" s="13">
        <v>1172</v>
      </c>
      <c r="J4" s="15">
        <v>31</v>
      </c>
      <c r="K4" s="20">
        <f t="shared" ref="K4:K6" si="0">J4/H4</f>
        <v>2.7169149868536371E-2</v>
      </c>
    </row>
    <row r="5" spans="1:19" ht="16.5" customHeight="1">
      <c r="A5" s="11">
        <v>2024</v>
      </c>
      <c r="B5" s="13">
        <v>692</v>
      </c>
      <c r="C5" s="13">
        <v>682</v>
      </c>
      <c r="D5" s="15">
        <v>-10</v>
      </c>
      <c r="E5" s="13">
        <v>449</v>
      </c>
      <c r="F5" s="13">
        <v>547</v>
      </c>
      <c r="G5" s="15">
        <v>98</v>
      </c>
      <c r="H5" s="13">
        <v>1141</v>
      </c>
      <c r="I5" s="13">
        <v>1229</v>
      </c>
      <c r="J5" s="15">
        <v>88</v>
      </c>
      <c r="K5" s="20">
        <f t="shared" si="0"/>
        <v>7.7125328659070985E-2</v>
      </c>
    </row>
    <row r="6" spans="1:19" ht="16.5" customHeight="1">
      <c r="A6" s="11">
        <v>2025</v>
      </c>
      <c r="B6" s="13">
        <v>682</v>
      </c>
      <c r="C6" s="13">
        <v>691</v>
      </c>
      <c r="D6" s="15">
        <v>9</v>
      </c>
      <c r="E6" s="13">
        <v>459</v>
      </c>
      <c r="F6" s="13">
        <v>521</v>
      </c>
      <c r="G6" s="15">
        <v>62</v>
      </c>
      <c r="H6" s="13">
        <v>1141</v>
      </c>
      <c r="I6" s="13">
        <v>1212</v>
      </c>
      <c r="J6" s="15">
        <v>71</v>
      </c>
      <c r="K6" s="20">
        <f t="shared" si="0"/>
        <v>6.2226117440841368E-2</v>
      </c>
    </row>
    <row r="10" spans="1:19" ht="28.5" customHeight="1">
      <c r="A10" s="16" t="s">
        <v>10</v>
      </c>
      <c r="B10" s="16" t="s">
        <v>17</v>
      </c>
      <c r="C10" s="16" t="s">
        <v>18</v>
      </c>
      <c r="D10" s="16" t="s">
        <v>19</v>
      </c>
    </row>
    <row r="11" spans="1:19">
      <c r="A11" s="11">
        <v>2022</v>
      </c>
      <c r="B11" s="18">
        <v>127</v>
      </c>
      <c r="C11" s="18">
        <v>130.5522</v>
      </c>
      <c r="D11" s="18">
        <v>7.5521999999999991</v>
      </c>
    </row>
    <row r="12" spans="1:19">
      <c r="A12" s="11">
        <v>2023</v>
      </c>
      <c r="B12" s="18">
        <v>122</v>
      </c>
      <c r="C12" s="18">
        <v>128.68559999999999</v>
      </c>
      <c r="D12" s="18">
        <v>5.6855999999999938</v>
      </c>
    </row>
    <row r="13" spans="1:19">
      <c r="A13" s="11">
        <v>2024</v>
      </c>
      <c r="B13" s="18">
        <v>122</v>
      </c>
      <c r="C13" s="18">
        <v>134.9442</v>
      </c>
      <c r="D13" s="18">
        <v>11.944199999999995</v>
      </c>
    </row>
    <row r="14" spans="1:19">
      <c r="A14" s="11" t="s">
        <v>20</v>
      </c>
      <c r="B14" s="18">
        <v>123.22799999999999</v>
      </c>
      <c r="C14" s="18">
        <v>133.07759999999999</v>
      </c>
      <c r="D14" s="18">
        <v>10.07759999999999</v>
      </c>
    </row>
    <row r="15" spans="1:19">
      <c r="A15" s="12" t="s">
        <v>21</v>
      </c>
      <c r="B15" s="25">
        <v>125.3916</v>
      </c>
      <c r="D15" s="18">
        <v>2.3915999999999968</v>
      </c>
    </row>
    <row r="16" spans="1:19">
      <c r="A16" s="12">
        <v>2027</v>
      </c>
      <c r="B16" s="25">
        <v>126.59939999999999</v>
      </c>
      <c r="D16" s="18">
        <v>3.5993999999999886</v>
      </c>
    </row>
    <row r="17" spans="1:5">
      <c r="A17" s="12">
        <v>2028</v>
      </c>
      <c r="B17" s="25">
        <v>127.80719999999999</v>
      </c>
      <c r="D17" s="18">
        <v>4.8071999999999946</v>
      </c>
    </row>
    <row r="18" spans="1:5">
      <c r="A18" s="12">
        <v>2029</v>
      </c>
      <c r="B18" s="25">
        <v>129.01499999999999</v>
      </c>
      <c r="D18" s="18">
        <v>6.0149999999999864</v>
      </c>
    </row>
    <row r="19" spans="1:5">
      <c r="A19" s="12">
        <v>2030</v>
      </c>
      <c r="B19" s="25">
        <v>130.22280000000001</v>
      </c>
      <c r="D19" s="18">
        <v>7.2228000000000065</v>
      </c>
    </row>
    <row r="20" spans="1:5">
      <c r="D20" s="18">
        <v>-123</v>
      </c>
    </row>
    <row r="21" spans="1:5">
      <c r="A21" s="12" t="s">
        <v>22</v>
      </c>
    </row>
    <row r="25" spans="1:5">
      <c r="A25" s="16">
        <v>2026</v>
      </c>
      <c r="B25" s="16">
        <v>2027</v>
      </c>
      <c r="C25" s="16">
        <v>2028</v>
      </c>
      <c r="D25" s="16">
        <v>2029</v>
      </c>
      <c r="E25" s="16">
        <v>2030</v>
      </c>
    </row>
    <row r="26" spans="1:5">
      <c r="A26" s="18">
        <v>4.4249999999999972</v>
      </c>
      <c r="B26" s="18">
        <v>3.4680000000000035</v>
      </c>
      <c r="C26" s="18">
        <v>4.6559999999999917</v>
      </c>
      <c r="D26" s="18">
        <v>5.8439999999999941</v>
      </c>
      <c r="E26" s="18">
        <v>7.0320000000000107</v>
      </c>
    </row>
  </sheetData>
  <mergeCells count="4">
    <mergeCell ref="B1:D1"/>
    <mergeCell ref="E1:G1"/>
    <mergeCell ref="A1:A2"/>
    <mergeCell ref="H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B4FD4-CF4C-4C72-AEC4-337E9D5181B5}">
  <sheetPr codeName="Sheet1"/>
  <dimension ref="A1:E5"/>
  <sheetViews>
    <sheetView topLeftCell="A32" workbookViewId="0">
      <selection activeCell="E12" sqref="E12"/>
    </sheetView>
  </sheetViews>
  <sheetFormatPr defaultColWidth="9" defaultRowHeight="13.5"/>
  <cols>
    <col min="1" max="1" width="16.28515625" style="1" customWidth="1"/>
    <col min="2" max="2" width="12.140625" style="1" customWidth="1"/>
    <col min="3" max="3" width="10.140625" style="1" customWidth="1"/>
    <col min="4" max="4" width="11.42578125" style="1" customWidth="1"/>
    <col min="5" max="5" width="10.140625" style="1" customWidth="1"/>
    <col min="6" max="16384" width="9" style="1"/>
  </cols>
  <sheetData>
    <row r="1" spans="1:5" ht="29.45" customHeight="1">
      <c r="A1" s="22" t="s">
        <v>23</v>
      </c>
      <c r="B1" s="14">
        <v>2021</v>
      </c>
      <c r="C1" s="14">
        <v>2022</v>
      </c>
      <c r="D1" s="14">
        <v>2023</v>
      </c>
      <c r="E1" s="14">
        <v>2024</v>
      </c>
    </row>
    <row r="2" spans="1:5" s="21" customFormat="1" ht="19.5" customHeight="1">
      <c r="A2" s="11" t="s">
        <v>24</v>
      </c>
      <c r="B2" s="13">
        <v>610</v>
      </c>
      <c r="C2" s="13">
        <v>636</v>
      </c>
      <c r="D2" s="13">
        <v>604</v>
      </c>
      <c r="E2" s="13">
        <v>607</v>
      </c>
    </row>
    <row r="3" spans="1:5" s="21" customFormat="1" ht="19.5" customHeight="1">
      <c r="A3" s="19">
        <v>1.03E-2</v>
      </c>
      <c r="B3" s="13">
        <v>123</v>
      </c>
      <c r="C3" s="13">
        <v>127</v>
      </c>
      <c r="D3" s="13">
        <v>122</v>
      </c>
      <c r="E3" s="13">
        <v>122</v>
      </c>
    </row>
    <row r="4" spans="1:5" s="21" customFormat="1" ht="19.5" customHeight="1">
      <c r="A4" s="11" t="s">
        <v>25</v>
      </c>
      <c r="B4" s="13">
        <v>411</v>
      </c>
      <c r="C4" s="13">
        <v>427</v>
      </c>
      <c r="D4" s="13">
        <v>410</v>
      </c>
      <c r="E4" s="13">
        <v>411</v>
      </c>
    </row>
    <row r="5" spans="1:5" s="21" customFormat="1" ht="19.5" customHeight="1">
      <c r="A5" s="23" t="s">
        <v>26</v>
      </c>
      <c r="B5" s="24">
        <v>1144</v>
      </c>
      <c r="C5" s="24">
        <v>1190</v>
      </c>
      <c r="D5" s="24">
        <v>1136</v>
      </c>
      <c r="E5" s="24">
        <v>1140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6F2F1-C06C-4782-933D-06C146D33760}">
  <dimension ref="A1:G4"/>
  <sheetViews>
    <sheetView workbookViewId="0"/>
  </sheetViews>
  <sheetFormatPr defaultRowHeight="14.25"/>
  <sheetData>
    <row r="1" spans="1:7" ht="15.4">
      <c r="A1" s="27"/>
      <c r="B1" s="26">
        <v>2017</v>
      </c>
      <c r="C1" s="26">
        <v>2018</v>
      </c>
      <c r="D1" s="26">
        <v>2019</v>
      </c>
      <c r="E1" s="26">
        <v>2020</v>
      </c>
      <c r="F1" s="26">
        <v>2021</v>
      </c>
      <c r="G1" s="26">
        <v>2022</v>
      </c>
    </row>
    <row r="2" spans="1:7" ht="90">
      <c r="A2" s="17" t="s">
        <v>27</v>
      </c>
      <c r="B2" s="9">
        <v>118</v>
      </c>
      <c r="C2" s="9">
        <v>114</v>
      </c>
      <c r="D2" s="9">
        <v>123</v>
      </c>
      <c r="E2" s="28">
        <v>120</v>
      </c>
      <c r="F2" s="9">
        <v>123</v>
      </c>
      <c r="G2" s="9">
        <v>127</v>
      </c>
    </row>
    <row r="3" spans="1:7" ht="120.4" thickBot="1">
      <c r="A3" s="29" t="s">
        <v>28</v>
      </c>
      <c r="B3" s="30">
        <v>1050</v>
      </c>
      <c r="C3" s="30">
        <v>1028</v>
      </c>
      <c r="D3" s="30">
        <v>1116</v>
      </c>
      <c r="E3" s="31">
        <v>1080</v>
      </c>
      <c r="F3" s="30">
        <v>1144</v>
      </c>
      <c r="G3" s="30">
        <v>1190</v>
      </c>
    </row>
    <row r="4" spans="1:7" ht="30.4" thickBot="1">
      <c r="A4" s="29" t="s">
        <v>29</v>
      </c>
      <c r="B4" s="32">
        <v>0.11238095238095239</v>
      </c>
      <c r="C4" s="32">
        <v>0.11089494163424124</v>
      </c>
      <c r="D4" s="32">
        <v>0.11021505376344086</v>
      </c>
      <c r="E4" s="32">
        <v>0.1111111111111111</v>
      </c>
      <c r="F4" s="32">
        <v>0.10751748251748251</v>
      </c>
      <c r="G4" s="32">
        <v>0.10672268907563025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74F84-8204-4FE1-999D-F0BDE75464CA}">
  <dimension ref="A1:C8"/>
  <sheetViews>
    <sheetView workbookViewId="0">
      <selection activeCell="C8" sqref="C8"/>
    </sheetView>
  </sheetViews>
  <sheetFormatPr defaultRowHeight="14.25"/>
  <cols>
    <col min="1" max="1" width="10.28515625" customWidth="1"/>
    <col min="2" max="2" width="15" customWidth="1"/>
    <col min="3" max="3" width="12" customWidth="1"/>
  </cols>
  <sheetData>
    <row r="1" spans="1:3" ht="30.75" customHeight="1">
      <c r="A1" s="16" t="s">
        <v>10</v>
      </c>
      <c r="B1" s="14" t="s">
        <v>17</v>
      </c>
      <c r="C1" s="14" t="s">
        <v>18</v>
      </c>
    </row>
    <row r="2" spans="1:3" ht="15">
      <c r="A2" s="11">
        <v>2022</v>
      </c>
      <c r="B2" s="2">
        <v>127</v>
      </c>
      <c r="C2" s="2">
        <v>128.4</v>
      </c>
    </row>
    <row r="3" spans="1:3" ht="15">
      <c r="A3" s="11">
        <v>2023</v>
      </c>
      <c r="B3" s="2">
        <v>122</v>
      </c>
      <c r="C3" s="2">
        <v>126.6</v>
      </c>
    </row>
    <row r="4" spans="1:3" ht="15">
      <c r="A4" s="11">
        <v>2024</v>
      </c>
      <c r="B4" s="2">
        <v>122</v>
      </c>
      <c r="C4" s="2">
        <v>132.69999999999999</v>
      </c>
    </row>
    <row r="5" spans="1:3" ht="15">
      <c r="A5" s="11" t="s">
        <v>20</v>
      </c>
      <c r="B5" s="2">
        <v>123.2</v>
      </c>
      <c r="C5" s="2">
        <v>130.9</v>
      </c>
    </row>
    <row r="6" spans="1:3">
      <c r="A6" s="3"/>
    </row>
    <row r="7" spans="1:3">
      <c r="A7" s="3"/>
    </row>
    <row r="8" spans="1:3">
      <c r="A8" s="1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3059C-D8AA-4991-81BC-603F823C4895}">
  <dimension ref="A1:B6"/>
  <sheetViews>
    <sheetView workbookViewId="0">
      <selection activeCell="B2" sqref="B2"/>
    </sheetView>
  </sheetViews>
  <sheetFormatPr defaultRowHeight="14.25"/>
  <cols>
    <col min="1" max="1" width="9.85546875" customWidth="1"/>
    <col min="2" max="2" width="17.5703125" customWidth="1"/>
  </cols>
  <sheetData>
    <row r="1" spans="1:2" ht="45">
      <c r="A1" s="16" t="s">
        <v>10</v>
      </c>
      <c r="B1" s="16" t="s">
        <v>30</v>
      </c>
    </row>
    <row r="2" spans="1:2" ht="21.4" customHeight="1">
      <c r="A2" s="11">
        <v>2026</v>
      </c>
      <c r="B2" s="13">
        <v>1160</v>
      </c>
    </row>
    <row r="3" spans="1:2" ht="21.4" customHeight="1">
      <c r="A3" s="11">
        <v>2027</v>
      </c>
      <c r="B3" s="13">
        <v>1171</v>
      </c>
    </row>
    <row r="4" spans="1:2" ht="21.4" customHeight="1">
      <c r="A4" s="11">
        <v>2028</v>
      </c>
      <c r="B4" s="13">
        <v>1182</v>
      </c>
    </row>
    <row r="5" spans="1:2" ht="21.4" customHeight="1">
      <c r="A5" s="11">
        <v>2029</v>
      </c>
      <c r="B5" s="13">
        <v>1193</v>
      </c>
    </row>
    <row r="6" spans="1:2" ht="21.4" customHeight="1">
      <c r="A6" s="11">
        <v>2030</v>
      </c>
      <c r="B6" s="13">
        <v>1204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3CB96-7282-48A3-88F4-33BD9242DCBB}">
  <dimension ref="A2:E3"/>
  <sheetViews>
    <sheetView workbookViewId="0"/>
  </sheetViews>
  <sheetFormatPr defaultRowHeight="14.25"/>
  <sheetData>
    <row r="2" spans="1:5" ht="15">
      <c r="A2" s="26">
        <v>2026</v>
      </c>
      <c r="B2" s="26">
        <v>2027</v>
      </c>
      <c r="C2" s="26">
        <v>2028</v>
      </c>
      <c r="D2" s="26">
        <v>2029</v>
      </c>
      <c r="E2" s="26">
        <v>2030</v>
      </c>
    </row>
    <row r="3" spans="1:5" ht="15.4" thickBot="1">
      <c r="A3" s="33">
        <v>2.4</v>
      </c>
      <c r="B3" s="33">
        <v>3.6</v>
      </c>
      <c r="C3" s="33">
        <v>4.8</v>
      </c>
      <c r="D3" s="33">
        <v>6</v>
      </c>
      <c r="E3" s="33">
        <v>7.2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23fbc9-fed8-4fe5-aa4f-ed739643a384">
      <Terms xmlns="http://schemas.microsoft.com/office/infopath/2007/PartnerControls"/>
    </lcf76f155ced4ddcb4097134ff3c332f>
    <TaxCatchAll xmlns="a09e65a3-c7c6-46c4-8cad-d2b1e4cef29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01ACFC58A9B741966E24964F98E401" ma:contentTypeVersion="13" ma:contentTypeDescription="Create a new document." ma:contentTypeScope="" ma:versionID="7c6bbab223543de9e4022f40afdb6721">
  <xsd:schema xmlns:xsd="http://www.w3.org/2001/XMLSchema" xmlns:xs="http://www.w3.org/2001/XMLSchema" xmlns:p="http://schemas.microsoft.com/office/2006/metadata/properties" xmlns:ns2="1f23fbc9-fed8-4fe5-aa4f-ed739643a384" xmlns:ns3="a09e65a3-c7c6-46c4-8cad-d2b1e4cef29c" targetNamespace="http://schemas.microsoft.com/office/2006/metadata/properties" ma:root="true" ma:fieldsID="38b5c9aff4ebdd8f42543dbd4f1e2cdd" ns2:_="" ns3:_="">
    <xsd:import namespace="1f23fbc9-fed8-4fe5-aa4f-ed739643a384"/>
    <xsd:import namespace="a09e65a3-c7c6-46c4-8cad-d2b1e4cef2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3fbc9-fed8-4fe5-aa4f-ed739643a3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ea84bf1-a941-4ccc-bbe9-6e1a58d22e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e65a3-c7c6-46c4-8cad-d2b1e4cef29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e8b396a-6396-4d81-8fef-45dc7c2f2882}" ma:internalName="TaxCatchAll" ma:showField="CatchAllData" ma:web="a09e65a3-c7c6-46c4-8cad-d2b1e4cef2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6DF9CE-A154-4262-A826-B90FE12AED83}"/>
</file>

<file path=customXml/itemProps2.xml><?xml version="1.0" encoding="utf-8"?>
<ds:datastoreItem xmlns:ds="http://schemas.openxmlformats.org/officeDocument/2006/customXml" ds:itemID="{66D59A6E-23AF-413F-A4CE-E84033A71DA9}"/>
</file>

<file path=customXml/itemProps3.xml><?xml version="1.0" encoding="utf-8"?>
<ds:datastoreItem xmlns:ds="http://schemas.openxmlformats.org/officeDocument/2006/customXml" ds:itemID="{866880C1-5BED-4F48-9C79-5305244C54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Alexandra Pérez</dc:creator>
  <cp:keywords/>
  <dc:description/>
  <cp:lastModifiedBy/>
  <cp:revision/>
  <dcterms:created xsi:type="dcterms:W3CDTF">2025-08-21T14:35:20Z</dcterms:created>
  <dcterms:modified xsi:type="dcterms:W3CDTF">2025-12-18T22:27:05Z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0x0101009401ACFC58A9B741966E24964F98E401</vt:lpwstr>
  </property>
  <property fmtid="{D5CDD505-2E9C-101B-9397-08002B2CF9AE}" pid="3" name="MediaServiceImageTags">
    <vt:lpwstr/>
  </property>
</Properties>
</file>