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. del S. 878/2. Tabla/"/>
    </mc:Choice>
  </mc:AlternateContent>
  <xr:revisionPtr revIDLastSave="248" documentId="8_{D77D7DC9-F7E7-448C-AA6B-C5F46057A051}" xr6:coauthVersionLast="47" xr6:coauthVersionMax="47" xr10:uidLastSave="{E9BA6D2C-A15B-44B3-956D-3B68FF5CCA22}"/>
  <bookViews>
    <workbookView xWindow="-98" yWindow="-98" windowWidth="21795" windowHeight="13875" activeTab="1" xr2:uid="{CEEB6DF6-86F9-41EF-985F-9EF5E00D003B}"/>
  </bookViews>
  <sheets>
    <sheet name="Tabla 1" sheetId="2" r:id="rId1"/>
    <sheet name="Tabla 3" sheetId="3" r:id="rId2"/>
    <sheet name="Tabla " sheetId="1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" l="1"/>
  <c r="J7" i="3"/>
  <c r="J5" i="3"/>
  <c r="J6" i="3"/>
  <c r="J8" i="3"/>
  <c r="N17" i="2"/>
  <c r="M17" i="2"/>
  <c r="M15" i="2"/>
  <c r="L18" i="2"/>
  <c r="L17" i="2"/>
  <c r="H10" i="2"/>
  <c r="H9" i="2"/>
  <c r="H8" i="2"/>
  <c r="H7" i="2"/>
  <c r="I7" i="1" l="1"/>
  <c r="I6" i="1"/>
  <c r="I5" i="1"/>
</calcChain>
</file>

<file path=xl/sharedStrings.xml><?xml version="1.0" encoding="utf-8"?>
<sst xmlns="http://schemas.openxmlformats.org/spreadsheetml/2006/main" count="18" uniqueCount="16">
  <si>
    <t>Año fiscal</t>
  </si>
  <si>
    <t>Presupusto</t>
  </si>
  <si>
    <t>Puestos ocupados</t>
  </si>
  <si>
    <t>Cultivo</t>
  </si>
  <si>
    <t>censo agricola (2022)</t>
  </si>
  <si>
    <t>JSAF | CTPR</t>
  </si>
  <si>
    <t>Plátanos</t>
  </si>
  <si>
    <t>Valor del mercado</t>
  </si>
  <si>
    <t>Frutas y cocos</t>
  </si>
  <si>
    <t>Año</t>
  </si>
  <si>
    <t>Granos o cultivos de campo</t>
  </si>
  <si>
    <t>Vivero e invernadero, floricultura y césped</t>
  </si>
  <si>
    <t>Turista</t>
  </si>
  <si>
    <t>Proporción</t>
  </si>
  <si>
    <t>Residente</t>
  </si>
  <si>
    <t>No 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</si>
</sst>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"/>
    <numFmt numFmtId="165" formatCode="_(* #,##0_);_(* \(#,##0\);_(* &quot;-&quot;??_);_(@_)"/>
    <numFmt numFmtId="166" formatCode="&quot;$&quot;#,##0"/>
    <numFmt numFmtId="170" formatCode="0.0%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0" fontId="0" fillId="3" borderId="0" xfId="0" applyFill="1" applyAlignment="1">
      <alignment horizontal="center" wrapText="1"/>
    </xf>
    <xf numFmtId="0" fontId="0" fillId="3" borderId="0" xfId="0" applyFill="1"/>
    <xf numFmtId="166" fontId="3" fillId="0" borderId="1" xfId="0" applyNumberFormat="1" applyFont="1" applyBorder="1" applyAlignment="1">
      <alignment horizontal="center" vertical="center" wrapText="1"/>
    </xf>
    <xf numFmtId="44" fontId="0" fillId="0" borderId="0" xfId="2" applyFont="1"/>
    <xf numFmtId="44" fontId="0" fillId="0" borderId="0" xfId="0" applyNumberFormat="1"/>
    <xf numFmtId="170" fontId="3" fillId="0" borderId="1" xfId="3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0" fontId="3" fillId="0" borderId="3" xfId="3" applyNumberFormat="1" applyFont="1" applyBorder="1" applyAlignment="1">
      <alignment horizontal="center" vertical="center" wrapText="1"/>
    </xf>
    <xf numFmtId="170" fontId="3" fillId="0" borderId="5" xfId="3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4DD2-9101-428F-A0DA-93E3B9DE4AC3}">
  <dimension ref="A1:N18"/>
  <sheetViews>
    <sheetView topLeftCell="A4" workbookViewId="0">
      <selection activeCell="K10" sqref="K10"/>
    </sheetView>
  </sheetViews>
  <sheetFormatPr baseColWidth="10" defaultRowHeight="14.25"/>
  <cols>
    <col min="7" max="7" width="12.46484375" bestFit="1" customWidth="1"/>
    <col min="8" max="9" width="10" bestFit="1" customWidth="1"/>
    <col min="10" max="10" width="8.46484375" bestFit="1" customWidth="1"/>
    <col min="12" max="12" width="14.53125" bestFit="1" customWidth="1"/>
    <col min="13" max="13" width="13.53125" bestFit="1" customWidth="1"/>
  </cols>
  <sheetData>
    <row r="1" spans="1:13" ht="42.75">
      <c r="A1" s="6" t="s">
        <v>4</v>
      </c>
    </row>
    <row r="6" spans="1:13" ht="30">
      <c r="G6" s="2" t="s">
        <v>3</v>
      </c>
      <c r="H6" s="2" t="s">
        <v>7</v>
      </c>
    </row>
    <row r="7" spans="1:13" ht="45">
      <c r="G7" s="3" t="s">
        <v>10</v>
      </c>
      <c r="H7" s="4">
        <f>74039159/1000000</f>
        <v>74.039158999999998</v>
      </c>
      <c r="I7" s="5"/>
    </row>
    <row r="8" spans="1:13" ht="15">
      <c r="G8" s="3" t="s">
        <v>6</v>
      </c>
      <c r="H8" s="4">
        <f>56334707/1000000</f>
        <v>56.334707000000002</v>
      </c>
    </row>
    <row r="9" spans="1:13" ht="30">
      <c r="G9" s="3" t="s">
        <v>8</v>
      </c>
      <c r="H9" s="4">
        <f>49817811/1000000</f>
        <v>49.817810999999999</v>
      </c>
    </row>
    <row r="10" spans="1:13" ht="60">
      <c r="G10" s="3" t="s">
        <v>11</v>
      </c>
      <c r="H10" s="4">
        <f>47510516/1000000</f>
        <v>47.510516000000003</v>
      </c>
    </row>
    <row r="15" spans="1:13">
      <c r="M15">
        <f>53940*100</f>
        <v>5394000</v>
      </c>
    </row>
    <row r="17" spans="12:14">
      <c r="L17" s="9">
        <f>7417*2449</f>
        <v>18164233</v>
      </c>
      <c r="M17" s="10">
        <f>8482998</f>
        <v>8482998</v>
      </c>
      <c r="N17">
        <f>M17/L17</f>
        <v>0.46701658143231262</v>
      </c>
    </row>
    <row r="18" spans="12:14">
      <c r="L18">
        <f>1671+1746</f>
        <v>3417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08E42-F257-4D80-BF46-62927EE4E69E}">
  <dimension ref="H4:M8"/>
  <sheetViews>
    <sheetView tabSelected="1" workbookViewId="0">
      <selection activeCell="K9" sqref="K9"/>
    </sheetView>
  </sheetViews>
  <sheetFormatPr baseColWidth="10" defaultRowHeight="14.25"/>
  <cols>
    <col min="8" max="8" width="5.6640625" bestFit="1" customWidth="1"/>
    <col min="9" max="9" width="10.265625" bestFit="1" customWidth="1"/>
    <col min="10" max="10" width="12.1328125" bestFit="1" customWidth="1"/>
  </cols>
  <sheetData>
    <row r="4" spans="8:13" ht="15">
      <c r="H4" s="2" t="s">
        <v>9</v>
      </c>
      <c r="I4" s="2" t="s">
        <v>12</v>
      </c>
      <c r="J4" s="2" t="s">
        <v>13</v>
      </c>
    </row>
    <row r="5" spans="8:13" ht="30">
      <c r="H5" s="12">
        <v>2024</v>
      </c>
      <c r="I5" s="8" t="s">
        <v>15</v>
      </c>
      <c r="J5" s="11">
        <f>1740023/2303670</f>
        <v>0.75532650075748697</v>
      </c>
      <c r="K5" s="19">
        <v>2303670</v>
      </c>
    </row>
    <row r="6" spans="8:13" ht="15.4" thickBot="1">
      <c r="H6" s="17"/>
      <c r="I6" s="18" t="s">
        <v>14</v>
      </c>
      <c r="J6" s="16">
        <f>563648/2303670</f>
        <v>0.24467393333246515</v>
      </c>
      <c r="K6" s="19"/>
    </row>
    <row r="7" spans="8:13" ht="30.4" thickTop="1">
      <c r="H7" s="14">
        <v>2025</v>
      </c>
      <c r="I7" s="8" t="s">
        <v>15</v>
      </c>
      <c r="J7" s="15">
        <f>1913318/2384820</f>
        <v>0.80229031960483388</v>
      </c>
      <c r="K7" s="19">
        <v>2384820</v>
      </c>
      <c r="M7">
        <f>K7-K5</f>
        <v>81150</v>
      </c>
    </row>
    <row r="8" spans="8:13" ht="15">
      <c r="H8" s="13"/>
      <c r="I8" s="8" t="s">
        <v>14</v>
      </c>
      <c r="J8" s="11">
        <f>471502/2384820</f>
        <v>0.19770968039516609</v>
      </c>
      <c r="K8" s="19"/>
    </row>
  </sheetData>
  <mergeCells count="4">
    <mergeCell ref="H5:H6"/>
    <mergeCell ref="H7:H8"/>
    <mergeCell ref="K5:K6"/>
    <mergeCell ref="K7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943D-7E70-46C5-8286-AB5F1C794BB5}">
  <dimension ref="A1:J17"/>
  <sheetViews>
    <sheetView workbookViewId="0">
      <selection activeCell="I18" sqref="I18"/>
    </sheetView>
  </sheetViews>
  <sheetFormatPr baseColWidth="10" defaultRowHeight="14.25"/>
  <cols>
    <col min="8" max="8" width="6.53125" bestFit="1" customWidth="1"/>
    <col min="9" max="9" width="12.46484375" bestFit="1" customWidth="1"/>
    <col min="10" max="10" width="10.796875" bestFit="1" customWidth="1"/>
  </cols>
  <sheetData>
    <row r="1" spans="1:10">
      <c r="A1" s="7" t="s">
        <v>5</v>
      </c>
    </row>
    <row r="4" spans="1:10" ht="30">
      <c r="H4" s="2" t="s">
        <v>0</v>
      </c>
      <c r="I4" s="2" t="s">
        <v>1</v>
      </c>
      <c r="J4" s="2" t="s">
        <v>2</v>
      </c>
    </row>
    <row r="5" spans="1:10" ht="15">
      <c r="H5" s="3">
        <v>2024</v>
      </c>
      <c r="I5" s="4">
        <f>(150597*1000)/1000000</f>
        <v>150.59700000000001</v>
      </c>
      <c r="J5" s="3">
        <v>155</v>
      </c>
    </row>
    <row r="6" spans="1:10" ht="15">
      <c r="H6" s="3">
        <v>2025</v>
      </c>
      <c r="I6" s="4">
        <f>(150597*1000)/1000000</f>
        <v>150.59700000000001</v>
      </c>
      <c r="J6" s="3">
        <v>154</v>
      </c>
    </row>
    <row r="7" spans="1:10" ht="15">
      <c r="H7" s="3">
        <v>2026</v>
      </c>
      <c r="I7" s="4">
        <f>(152211*1000)/1000000</f>
        <v>152.21100000000001</v>
      </c>
      <c r="J7" s="3">
        <v>157</v>
      </c>
    </row>
    <row r="17" spans="10:10">
      <c r="J1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F0DAAF-584B-4923-890A-7D33E03672AD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F8180868-5215-43F4-A83C-B37459D9C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6EEF60-A135-436A-8E39-D7D8C60707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1</vt:lpstr>
      <vt:lpstr>Tabla 3</vt:lpstr>
      <vt:lpstr>Tabla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2026-03-06T19:20:30Z</dcterms:created>
  <dcterms:modified xsi:type="dcterms:W3CDTF">2026-03-09T18:19:34Z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