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codeName="ThisWorkbook" defaultThemeVersion="124226"/>
  <mc:AlternateContent xmlns:mc="http://schemas.openxmlformats.org/markup-compatibility/2006">
    <mc:Choice Requires="x15">
      <x15ac:absPath xmlns:x15ac="http://schemas.microsoft.com/office/spreadsheetml/2010/11/ac" url="https://opalpr.sharepoint.com/sites/InformesAF2024/Shared Documents/👷‍♂️Informes Preliminares/PC 1247/2. Tabla/"/>
    </mc:Choice>
  </mc:AlternateContent>
  <xr:revisionPtr revIDLastSave="43" documentId="8_{87DAD23C-0D38-4B9F-9EDE-4ED593B113C6}" xr6:coauthVersionLast="47" xr6:coauthVersionMax="47" xr10:uidLastSave="{5402F1BB-F922-40E6-9DF4-792A167D927B}"/>
  <bookViews>
    <workbookView xWindow="21495" yWindow="-21600" windowWidth="26010" windowHeight="20985" activeTab="1" xr2:uid="{00000000-000D-0000-FFFF-FFFF00000000}"/>
  </bookViews>
  <sheets>
    <sheet name="Tabla 1" sheetId="2" r:id="rId1"/>
    <sheet name="Tabla 2 Resultados" sheetId="3" r:id="rId2"/>
    <sheet name="Estimado pob 2024-2026" sheetId="4" r:id="rId3"/>
    <sheet name="PRC-EST2024-AGESEX" sheetId="1" r:id="rId4"/>
    <sheet name="Sheet3" sheetId="5" r:id="rId5"/>
  </sheets>
  <definedNames>
    <definedName name="prc2024_agesex_72" localSheetId="0">'Tabla 1'!$B$8:$G$15</definedName>
    <definedName name="prc2024_agesex_72">'PRC-EST2024-AGESEX'!$A$5:$S$40</definedName>
    <definedName name="_xlnm.Print_Area" localSheetId="3">'PRC-EST2024-AGESEX'!$A$3:$S$46</definedName>
    <definedName name="_xlnm.Print_Area" localSheetId="0">'Tabla 1'!$B$5:$G$20</definedName>
    <definedName name="_xlnm.Print_Titles" localSheetId="3">'PRC-EST2024-AGESEX'!$A:$A,'PRC-EST2024-AGESEX'!$3:$4</definedName>
    <definedName name="_xlnm.Print_Titles" localSheetId="0">'Tabla 1'!$B:$B,'Tabla 1'!$5:$6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4" i="3" l="1"/>
  <c r="G24" i="3"/>
  <c r="H24" i="3"/>
  <c r="E24" i="3"/>
  <c r="E23" i="3" a="1"/>
  <c r="E23" i="3" s="1"/>
  <c r="E22" i="3" a="1"/>
  <c r="E22" i="3" s="1"/>
  <c r="H9" i="4" l="1"/>
  <c r="I9" i="4" s="1"/>
  <c r="J9" i="4" s="1"/>
  <c r="K9" i="4" s="1"/>
  <c r="L9" i="4" s="1"/>
  <c r="M9" i="4" s="1"/>
  <c r="G9" i="4"/>
  <c r="H14" i="4"/>
  <c r="I14" i="4" s="1"/>
  <c r="J14" i="4" s="1"/>
  <c r="K14" i="4" s="1"/>
  <c r="L14" i="4" s="1"/>
  <c r="M14" i="4" s="1"/>
  <c r="G14" i="4"/>
  <c r="H6" i="4"/>
  <c r="I6" i="4" s="1"/>
  <c r="E14" i="2"/>
  <c r="F14" i="2"/>
  <c r="G14" i="2"/>
  <c r="D14" i="2"/>
  <c r="G9" i="2"/>
  <c r="F9" i="2"/>
  <c r="E9" i="2"/>
  <c r="D9" i="2"/>
  <c r="E12" i="2"/>
  <c r="F12" i="2"/>
  <c r="G12" i="2"/>
  <c r="D12" i="2"/>
  <c r="E12" i="3" l="1"/>
  <c r="E16" i="3" s="1"/>
  <c r="J6" i="4"/>
  <c r="K6" i="4" l="1"/>
  <c r="F12" i="3"/>
  <c r="F16" i="3" s="1"/>
  <c r="L6" i="4" l="1"/>
  <c r="G12" i="3"/>
  <c r="G16" i="3" s="1"/>
  <c r="M6" i="4" l="1"/>
  <c r="H12" i="3"/>
  <c r="H16" i="3" s="1"/>
  <c r="I12" i="3" l="1"/>
  <c r="I16" i="3"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<sst xmlns="http://schemas.openxmlformats.org/spreadsheetml/2006/main" count="100" uniqueCount="76">
  <si>
    <t>Total</t>
  </si>
  <si>
    <t>Median age (years)</t>
  </si>
  <si>
    <t>table with row headers in column A and column headers in rows 3 through 5. (leading dots indicate sub-parts)</t>
  </si>
  <si>
    <t>Annual Estimates of the Resident Population for Selected Age Groups by Sex for Puerto Rico Commonwealth: April 1, 2020 to July 1, 2024</t>
  </si>
  <si>
    <t>Age</t>
  </si>
  <si>
    <t>April 1, 2020 Estimates Base</t>
  </si>
  <si>
    <t>Both Sexes</t>
  </si>
  <si>
    <t>Male</t>
  </si>
  <si>
    <t>Female</t>
  </si>
  <si>
    <t>Population Estimate (as of July 1)</t>
  </si>
  <si>
    <r>
      <t>.</t>
    </r>
    <r>
      <rPr>
        <sz val="10"/>
        <color theme="1"/>
        <rFont val="arial"/>
        <family val="2"/>
      </rPr>
      <t>Under 5 years</t>
    </r>
  </si>
  <si>
    <r>
      <t>.</t>
    </r>
    <r>
      <rPr>
        <sz val="10"/>
        <color theme="1"/>
        <rFont val="arial"/>
        <family val="2"/>
      </rPr>
      <t>5 to 9 years</t>
    </r>
  </si>
  <si>
    <r>
      <t>.</t>
    </r>
    <r>
      <rPr>
        <sz val="10"/>
        <color theme="1"/>
        <rFont val="arial"/>
        <family val="2"/>
      </rPr>
      <t>10 to 14 years</t>
    </r>
  </si>
  <si>
    <r>
      <t>.</t>
    </r>
    <r>
      <rPr>
        <sz val="10"/>
        <color theme="1"/>
        <rFont val="arial"/>
        <family val="2"/>
      </rPr>
      <t>15 to 19 years</t>
    </r>
  </si>
  <si>
    <r>
      <t>.</t>
    </r>
    <r>
      <rPr>
        <sz val="10"/>
        <color theme="1"/>
        <rFont val="arial"/>
        <family val="2"/>
      </rPr>
      <t>20 to 24 years</t>
    </r>
  </si>
  <si>
    <r>
      <t>.</t>
    </r>
    <r>
      <rPr>
        <sz val="10"/>
        <color theme="1"/>
        <rFont val="arial"/>
        <family val="2"/>
      </rPr>
      <t>25 to 29 years</t>
    </r>
  </si>
  <si>
    <r>
      <t>.</t>
    </r>
    <r>
      <rPr>
        <sz val="10"/>
        <color theme="1"/>
        <rFont val="arial"/>
        <family val="2"/>
      </rPr>
      <t>30 to 34 years</t>
    </r>
  </si>
  <si>
    <r>
      <t>.</t>
    </r>
    <r>
      <rPr>
        <sz val="10"/>
        <color theme="1"/>
        <rFont val="arial"/>
        <family val="2"/>
      </rPr>
      <t>35 to 39 years</t>
    </r>
  </si>
  <si>
    <r>
      <t>.</t>
    </r>
    <r>
      <rPr>
        <sz val="10"/>
        <color theme="1"/>
        <rFont val="arial"/>
        <family val="2"/>
      </rPr>
      <t>40 to 44 years</t>
    </r>
  </si>
  <si>
    <r>
      <t>.</t>
    </r>
    <r>
      <rPr>
        <sz val="10"/>
        <color theme="1"/>
        <rFont val="arial"/>
        <family val="2"/>
      </rPr>
      <t>45 to 49 years</t>
    </r>
  </si>
  <si>
    <r>
      <t>.</t>
    </r>
    <r>
      <rPr>
        <sz val="10"/>
        <color theme="1"/>
        <rFont val="arial"/>
        <family val="2"/>
      </rPr>
      <t>50 to 54 years</t>
    </r>
  </si>
  <si>
    <r>
      <t>.</t>
    </r>
    <r>
      <rPr>
        <sz val="10"/>
        <color theme="1"/>
        <rFont val="arial"/>
        <family val="2"/>
      </rPr>
      <t>55 to 59 years</t>
    </r>
  </si>
  <si>
    <r>
      <t>.</t>
    </r>
    <r>
      <rPr>
        <sz val="10"/>
        <color theme="1"/>
        <rFont val="arial"/>
        <family val="2"/>
      </rPr>
      <t>60 to 64 years</t>
    </r>
  </si>
  <si>
    <r>
      <t>.</t>
    </r>
    <r>
      <rPr>
        <sz val="10"/>
        <color theme="1"/>
        <rFont val="arial"/>
        <family val="2"/>
      </rPr>
      <t>65 to 69 years</t>
    </r>
  </si>
  <si>
    <r>
      <t>.</t>
    </r>
    <r>
      <rPr>
        <sz val="10"/>
        <color theme="1"/>
        <rFont val="arial"/>
        <family val="2"/>
      </rPr>
      <t>70 to 74 years</t>
    </r>
  </si>
  <si>
    <r>
      <t>.</t>
    </r>
    <r>
      <rPr>
        <sz val="10"/>
        <color theme="1"/>
        <rFont val="arial"/>
        <family val="2"/>
      </rPr>
      <t>75 to 79 years</t>
    </r>
  </si>
  <si>
    <r>
      <t>.</t>
    </r>
    <r>
      <rPr>
        <sz val="10"/>
        <color theme="1"/>
        <rFont val="arial"/>
        <family val="2"/>
      </rPr>
      <t>80 to 84 years</t>
    </r>
  </si>
  <si>
    <r>
      <t>.</t>
    </r>
    <r>
      <rPr>
        <sz val="10"/>
        <color theme="1"/>
        <rFont val="arial"/>
        <family val="2"/>
      </rPr>
      <t>85 years and over</t>
    </r>
  </si>
  <si>
    <r>
      <t>.</t>
    </r>
    <r>
      <rPr>
        <sz val="10"/>
        <color theme="1"/>
        <rFont val="arial"/>
        <family val="2"/>
      </rPr>
      <t>Under 18 years</t>
    </r>
  </si>
  <si>
    <r>
      <t>.</t>
    </r>
    <r>
      <rPr>
        <sz val="10"/>
        <color theme="1"/>
        <rFont val="arial"/>
        <family val="2"/>
      </rPr>
      <t>5 to 13 years</t>
    </r>
  </si>
  <si>
    <r>
      <t>.</t>
    </r>
    <r>
      <rPr>
        <sz val="10"/>
        <color theme="1"/>
        <rFont val="arial"/>
        <family val="2"/>
      </rPr>
      <t>14 to 17 years</t>
    </r>
  </si>
  <si>
    <r>
      <t>.</t>
    </r>
    <r>
      <rPr>
        <sz val="10"/>
        <color theme="1"/>
        <rFont val="arial"/>
        <family val="2"/>
      </rPr>
      <t>18 to 64 years</t>
    </r>
  </si>
  <si>
    <r>
      <t>.</t>
    </r>
    <r>
      <rPr>
        <sz val="10"/>
        <color theme="1"/>
        <rFont val="arial"/>
        <family val="2"/>
      </rPr>
      <t>18 to 24 years</t>
    </r>
  </si>
  <si>
    <r>
      <t>.</t>
    </r>
    <r>
      <rPr>
        <sz val="10"/>
        <color theme="1"/>
        <rFont val="arial"/>
        <family val="2"/>
      </rPr>
      <t>25 to 44 years</t>
    </r>
  </si>
  <si>
    <r>
      <t>.</t>
    </r>
    <r>
      <rPr>
        <sz val="10"/>
        <color theme="1"/>
        <rFont val="arial"/>
        <family val="2"/>
      </rPr>
      <t>45 to 64 years</t>
    </r>
  </si>
  <si>
    <r>
      <t>.</t>
    </r>
    <r>
      <rPr>
        <sz val="10"/>
        <color theme="1"/>
        <rFont val="arial"/>
        <family val="2"/>
      </rPr>
      <t>65 years and over</t>
    </r>
  </si>
  <si>
    <r>
      <t>.</t>
    </r>
    <r>
      <rPr>
        <sz val="10"/>
        <color theme="1"/>
        <rFont val="arial"/>
        <family val="2"/>
      </rPr>
      <t>16 years and over</t>
    </r>
  </si>
  <si>
    <r>
      <t>.</t>
    </r>
    <r>
      <rPr>
        <sz val="10"/>
        <color theme="1"/>
        <rFont val="arial"/>
        <family val="2"/>
      </rPr>
      <t>18 years and over</t>
    </r>
  </si>
  <si>
    <r>
      <t>.</t>
    </r>
    <r>
      <rPr>
        <sz val="10"/>
        <color theme="1"/>
        <rFont val="arial"/>
        <family val="2"/>
      </rPr>
      <t>15 to 44 years</t>
    </r>
  </si>
  <si>
    <t>The Census Bureau has reviewed this data product to ensure appropriate access, use, and disclosure avoidance protection of the confidential source data used to produce this product (Data Management System (DMS) number: P-6000042 and P-7501659. Disclosure Review Board (DRB) approval number: CBDRB-FY25-0078).</t>
  </si>
  <si>
    <t>Notes: The estimates are developed from a base that integrates the 2020 Census and Vintage 2020 estimates. The estimates add births to, subtract deaths from, and add net migration to the April 1, 2020 estimates base. For population estimates methodology statements, see https://www.census.gov/programs-surveys/popest/technical-documentation/methodology.html. Median age is calculated based on single year of age. All geographic boundaries for the 2024 population estimates series are as of January 1, 2024.</t>
  </si>
  <si>
    <t>Suggested Citation:</t>
  </si>
  <si>
    <t>Annual Estimates of the Resident Population for Selected Age Groups by Sex for Puerto Rico Commonwealth: April 1, 2020 to July 1, 2024 (PRC-EST2024-AGESEX)</t>
  </si>
  <si>
    <t>Source: U.S. Census Bureau, Population Division</t>
  </si>
  <si>
    <t>Release Date: June 2025</t>
  </si>
  <si>
    <t>65 años o más</t>
  </si>
  <si>
    <t>% 65 años o más / población</t>
  </si>
  <si>
    <t>crecimiento</t>
  </si>
  <si>
    <t>Fuente</t>
  </si>
  <si>
    <t>Estimados anuales de la población residente de Puerto Rico</t>
  </si>
  <si>
    <t>Estimado de poblacón  (al 1 de julio)</t>
  </si>
  <si>
    <t>Tabla 1</t>
  </si>
  <si>
    <t xml:space="preserve">Tabla 2 </t>
  </si>
  <si>
    <t xml:space="preserve">millones de dólares </t>
  </si>
  <si>
    <t>Crédito Reembolsable</t>
  </si>
  <si>
    <t>Estimado población cualificada</t>
  </si>
  <si>
    <t>Efecto fiscal estimado</t>
  </si>
  <si>
    <t>Poblacion total</t>
  </si>
  <si>
    <t>Población 65 o más</t>
  </si>
  <si>
    <t>Menores 65 con discapacidad</t>
  </si>
  <si>
    <t>Partida seleccionada</t>
  </si>
  <si>
    <t>Gasto 2024, millones</t>
  </si>
  <si>
    <t>Productos medicinales y farmacéuticos</t>
  </si>
  <si>
    <t>Servicios médicos y de salud</t>
  </si>
  <si>
    <t>Utilidades del hogar</t>
  </si>
  <si>
    <t>Transportación</t>
  </si>
  <si>
    <t>Total partidas seleccionadas</t>
  </si>
  <si>
    <t>álculo:</t>
  </si>
  <si>
    <t>$40,733.7 millones ÷ 3,203,295 personas = $12,716 por persona</t>
  </si>
  <si>
    <t>La Junta de Planificación reporta esas partidas en la Tabla 5 de Ingreso y Producto 2025, para el año fiscal 2024 revisado. La población utilizada fue 3,203,295, correspondiente al estimado poblacional de Puerto Rico para 2024 que hemos venido usando del U.S. Census Bureau.</t>
  </si>
  <si>
    <t>Dependientes 65 años o más</t>
  </si>
  <si>
    <t xml:space="preserve">Estimado de población cualificada y efecto fiscal P. de la  C. 1247 </t>
  </si>
  <si>
    <t>HOJA DE CALCULO</t>
  </si>
  <si>
    <t>Estimado dependientes menores de 65 años con discapacidad</t>
  </si>
  <si>
    <t>Estimado de población cualificada</t>
  </si>
  <si>
    <t>Efecto Fiscal Potencial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</si>
</sst>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quot;$&quot;#,##0;\-&quot;$&quot;#,##0"/>
    <numFmt numFmtId="165" formatCode="&quot;$&quot;#,##0.00;[Red]\-&quot;$&quot;#,##0.00"/>
    <numFmt numFmtId="166" formatCode="_-&quot;$&quot;* #,##0.00_-;\-&quot;$&quot;* #,##0.00_-;_-&quot;$&quot;* &quot;-&quot;??_-;_-@_-"/>
    <numFmt numFmtId="167" formatCode="_-* #,##0.00_-;\-* #,##0.00_-;_-* &quot;-&quot;??_-;_-@_-"/>
    <numFmt numFmtId="168" formatCode="mmmm\ d\,\ yyyy"/>
    <numFmt numFmtId="169" formatCode="0.0"/>
    <numFmt numFmtId="170" formatCode="0.0%"/>
    <numFmt numFmtId="171" formatCode="_-* #,##0_-;\-* #,##0_-;_-* &quot;-&quot;??_-;_-@_-"/>
    <numFmt numFmtId="172" formatCode="&quot;$&quot;#,##0.0;\-&quot;$&quot;#,##0.0"/>
    <numFmt numFmtId="173" formatCode="&quot;$&quot;#,##0.0"/>
  </numFmts>
  <fonts count="12">
    <font>
      <sz val="11"/>
      <color theme="1"/>
      <name val="Calibri"/>
      <family val="2"/>
      <scheme val="minor"/>
    </font>
    <font>
      <sz val="10"/>
      <color indexed="9"/>
      <name val="arial"/>
      <family val="2"/>
    </font>
    <font>
      <sz val="10"/>
      <color theme="1"/>
      <name val="arial"/>
      <family val="2"/>
    </font>
    <font>
      <b/>
      <sz val="10"/>
      <name val="arial"/>
      <family val="2"/>
    </font>
    <font>
      <b/>
      <sz val="10"/>
      <color theme="1"/>
      <name val="arial"/>
      <family val="2"/>
    </font>
    <font>
      <sz val="8"/>
      <name val="arial"/>
      <family val="2"/>
    </font>
    <font>
      <b/>
      <sz val="8"/>
      <color theme="1"/>
      <name val="arial"/>
      <family val="2"/>
    </font>
    <font>
      <sz val="11"/>
      <color theme="1"/>
      <name val="Calibri"/>
      <family val="2"/>
      <scheme val="minor"/>
    </font>
    <font>
      <sz val="8"/>
      <color theme="1"/>
      <name val="arial"/>
      <family val="2"/>
    </font>
    <font>
      <sz val="12"/>
      <color theme="1"/>
      <name val="Myriad Pro Condensed"/>
    </font>
    <font>
      <b/>
      <sz val="12"/>
      <color theme="1"/>
      <name val="Myriad Pro Condensed"/>
    </font>
    <font>
      <b/>
      <sz val="12"/>
      <color theme="0"/>
      <name val="Myriad Pro Condensed"/>
    </font>
  </fonts>
  <fills count="6">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theme="0"/>
        <bgColor indexed="64"/>
      </patternFill>
    </fill>
    <fill>
      <patternFill patternType="solid">
        <fgColor rgb="FF194A65"/>
        <bgColor indexed="64"/>
      </patternFill>
    </fill>
  </fills>
  <borders count="17">
    <border>
      <left/>
      <right/>
      <top/>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auto="1"/>
      </right>
      <top style="thin">
        <color indexed="64"/>
      </top>
      <bottom style="thin">
        <color indexed="64"/>
      </bottom>
      <diagonal/>
    </border>
    <border>
      <left/>
      <right style="thin">
        <color auto="1"/>
      </right>
      <top/>
      <bottom style="thin">
        <color indexed="64"/>
      </bottom>
      <diagonal/>
    </border>
    <border>
      <left style="thin">
        <color auto="1"/>
      </left>
      <right style="thin">
        <color auto="1"/>
      </right>
      <top style="thin">
        <color indexed="64"/>
      </top>
      <bottom/>
      <diagonal/>
    </border>
    <border>
      <left style="thin">
        <color auto="1"/>
      </left>
      <right style="thin">
        <color auto="1"/>
      </right>
      <top style="thin">
        <color indexed="64"/>
      </top>
      <bottom style="thin">
        <color indexed="64"/>
      </bottom>
      <diagonal/>
    </border>
    <border>
      <left style="thin">
        <color auto="1"/>
      </left>
      <right style="thin">
        <color auto="1"/>
      </right>
      <top/>
      <bottom style="thin">
        <color indexed="64"/>
      </bottom>
      <diagonal/>
    </border>
    <border>
      <left style="thin">
        <color auto="1"/>
      </left>
      <right/>
      <top style="thin">
        <color indexed="64"/>
      </top>
      <bottom/>
      <diagonal/>
    </border>
    <border>
      <left style="thin">
        <color auto="1"/>
      </left>
      <right style="thin">
        <color auto="1"/>
      </right>
      <top/>
      <bottom/>
      <diagonal/>
    </border>
    <border>
      <left style="thin">
        <color auto="1"/>
      </left>
      <right/>
      <top/>
      <bottom/>
      <diagonal/>
    </border>
    <border>
      <left style="thin">
        <color auto="1"/>
      </left>
      <right/>
      <top style="thin">
        <color indexed="64"/>
      </top>
      <bottom style="thin">
        <color indexed="64"/>
      </bottom>
      <diagonal/>
    </border>
    <border>
      <left style="thin">
        <color auto="1"/>
      </left>
      <right/>
      <top/>
      <bottom style="thin">
        <color indexed="64"/>
      </bottom>
      <diagonal/>
    </border>
    <border>
      <left/>
      <right style="thin">
        <color auto="1"/>
      </right>
      <top/>
      <bottom/>
      <diagonal/>
    </border>
    <border>
      <left/>
      <right style="thin">
        <color auto="1"/>
      </right>
      <top style="thin">
        <color indexed="64"/>
      </top>
      <bottom/>
      <diagonal/>
    </border>
  </borders>
  <cellStyleXfs count="4">
    <xf numFmtId="0" fontId="0" fillId="0" borderId="0"/>
    <xf numFmtId="9"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cellStyleXfs>
  <cellXfs count="92">
    <xf numFmtId="0" fontId="0" fillId="0" borderId="0" xfId="0"/>
    <xf numFmtId="0" fontId="2" fillId="0" borderId="0" xfId="0" applyFont="1"/>
    <xf numFmtId="0" fontId="2" fillId="2" borderId="0" xfId="0" applyFont="1" applyFill="1"/>
    <xf numFmtId="0" fontId="4" fillId="0" borderId="0" xfId="0" applyFont="1" applyAlignment="1">
      <alignment horizontal="center" vertical="center"/>
    </xf>
    <xf numFmtId="0" fontId="4" fillId="0" borderId="9" xfId="0" applyFont="1" applyBorder="1" applyAlignment="1" applyProtection="1">
      <alignment horizontal="center" vertical="center"/>
      <protection locked="0"/>
    </xf>
    <xf numFmtId="0" fontId="2" fillId="0" borderId="11" xfId="0" applyFont="1" applyBorder="1" applyProtection="1">
      <protection locked="0"/>
    </xf>
    <xf numFmtId="3" fontId="2" fillId="0" borderId="11" xfId="0" applyNumberFormat="1" applyFont="1" applyBorder="1" applyAlignment="1" applyProtection="1">
      <alignment horizontal="right"/>
      <protection locked="0"/>
    </xf>
    <xf numFmtId="0" fontId="1" fillId="0" borderId="11" xfId="0" applyFont="1" applyBorder="1" applyAlignment="1" applyProtection="1">
      <alignment horizontal="left" indent="1"/>
      <protection locked="0"/>
    </xf>
    <xf numFmtId="0" fontId="1" fillId="0" borderId="11" xfId="0" applyFont="1" applyBorder="1" applyAlignment="1" applyProtection="1">
      <alignment horizontal="left" indent="2"/>
      <protection locked="0"/>
    </xf>
    <xf numFmtId="0" fontId="2" fillId="0" borderId="9" xfId="0" applyFont="1" applyBorder="1" applyProtection="1">
      <protection locked="0"/>
    </xf>
    <xf numFmtId="169" fontId="2" fillId="0" borderId="9" xfId="0" applyNumberFormat="1" applyFont="1" applyBorder="1" applyAlignment="1" applyProtection="1">
      <alignment horizontal="right"/>
      <protection locked="0"/>
    </xf>
    <xf numFmtId="0" fontId="1" fillId="2" borderId="0" xfId="0" applyFont="1" applyFill="1" applyAlignment="1">
      <alignment horizontal="left" vertical="center"/>
    </xf>
    <xf numFmtId="0" fontId="2" fillId="4" borderId="0" xfId="0" applyFont="1" applyFill="1"/>
    <xf numFmtId="0" fontId="4" fillId="4" borderId="0" xfId="0" applyFont="1" applyFill="1" applyAlignment="1">
      <alignment horizontal="center" vertical="center"/>
    </xf>
    <xf numFmtId="0" fontId="0" fillId="4" borderId="0" xfId="0" applyFill="1"/>
    <xf numFmtId="0" fontId="4" fillId="4" borderId="7" xfId="0" applyFont="1" applyFill="1" applyBorder="1" applyAlignment="1" applyProtection="1">
      <alignment horizontal="center" vertical="center" wrapText="1"/>
      <protection locked="0"/>
    </xf>
    <xf numFmtId="0" fontId="4" fillId="4" borderId="8" xfId="0" applyFont="1" applyFill="1" applyBorder="1" applyAlignment="1" applyProtection="1">
      <alignment horizontal="center" vertical="center" wrapText="1"/>
      <protection locked="0"/>
    </xf>
    <xf numFmtId="0" fontId="4" fillId="4" borderId="9" xfId="0" applyFont="1" applyFill="1" applyBorder="1" applyAlignment="1" applyProtection="1">
      <alignment horizontal="center" vertical="center"/>
      <protection locked="0"/>
    </xf>
    <xf numFmtId="0" fontId="4" fillId="4" borderId="11" xfId="0" applyFont="1" applyFill="1" applyBorder="1" applyAlignment="1" applyProtection="1">
      <alignment horizontal="center" vertical="center"/>
      <protection locked="0"/>
    </xf>
    <xf numFmtId="0" fontId="4" fillId="4" borderId="11" xfId="0" applyFont="1" applyFill="1" applyBorder="1" applyAlignment="1" applyProtection="1">
      <alignment horizontal="center" vertical="center" wrapText="1"/>
      <protection locked="0"/>
    </xf>
    <xf numFmtId="0" fontId="2" fillId="4" borderId="11" xfId="0" applyFont="1" applyFill="1" applyBorder="1" applyProtection="1">
      <protection locked="0"/>
    </xf>
    <xf numFmtId="3" fontId="2" fillId="4" borderId="11" xfId="0" applyNumberFormat="1" applyFont="1" applyFill="1" applyBorder="1" applyAlignment="1" applyProtection="1">
      <alignment horizontal="right"/>
      <protection locked="0"/>
    </xf>
    <xf numFmtId="0" fontId="2" fillId="4" borderId="11" xfId="0" applyFont="1" applyFill="1" applyBorder="1" applyAlignment="1" applyProtection="1">
      <alignment horizontal="left" indent="2"/>
      <protection locked="0"/>
    </xf>
    <xf numFmtId="170" fontId="2" fillId="4" borderId="11" xfId="1" applyNumberFormat="1" applyFont="1" applyFill="1" applyBorder="1" applyAlignment="1" applyProtection="1">
      <alignment horizontal="right"/>
      <protection locked="0"/>
    </xf>
    <xf numFmtId="0" fontId="2" fillId="4" borderId="11" xfId="0" applyFont="1" applyFill="1" applyBorder="1" applyAlignment="1" applyProtection="1">
      <alignment horizontal="left" indent="1"/>
      <protection locked="0"/>
    </xf>
    <xf numFmtId="0" fontId="1" fillId="4" borderId="11" xfId="0" applyFont="1" applyFill="1" applyBorder="1" applyAlignment="1" applyProtection="1">
      <alignment horizontal="left" indent="1"/>
      <protection locked="0"/>
    </xf>
    <xf numFmtId="171" fontId="0" fillId="0" borderId="0" xfId="2" applyNumberFormat="1" applyFont="1"/>
    <xf numFmtId="170" fontId="0" fillId="0" borderId="0" xfId="1" applyNumberFormat="1" applyFont="1"/>
    <xf numFmtId="167" fontId="0" fillId="0" borderId="0" xfId="2" applyFont="1"/>
    <xf numFmtId="171" fontId="0" fillId="0" borderId="0" xfId="0" applyNumberFormat="1"/>
    <xf numFmtId="165" fontId="0" fillId="0" borderId="0" xfId="0" applyNumberFormat="1"/>
    <xf numFmtId="0" fontId="0" fillId="0" borderId="0" xfId="0" applyAlignment="1">
      <alignment horizontal="center"/>
    </xf>
    <xf numFmtId="0" fontId="8" fillId="4" borderId="10" xfId="0" applyFont="1" applyFill="1" applyBorder="1"/>
    <xf numFmtId="0" fontId="8" fillId="4" borderId="1" xfId="0" applyFont="1" applyFill="1" applyBorder="1"/>
    <xf numFmtId="0" fontId="8" fillId="4" borderId="16" xfId="0" applyFont="1" applyFill="1" applyBorder="1"/>
    <xf numFmtId="0" fontId="8" fillId="4" borderId="12" xfId="0" applyFont="1" applyFill="1" applyBorder="1"/>
    <xf numFmtId="0" fontId="8" fillId="4" borderId="0" xfId="0" applyFont="1" applyFill="1"/>
    <xf numFmtId="0" fontId="8" fillId="4" borderId="15" xfId="0" applyFont="1" applyFill="1" applyBorder="1"/>
    <xf numFmtId="0" fontId="8" fillId="4" borderId="14" xfId="0" applyFont="1" applyFill="1" applyBorder="1"/>
    <xf numFmtId="0" fontId="8" fillId="4" borderId="4" xfId="0" applyFont="1" applyFill="1" applyBorder="1"/>
    <xf numFmtId="0" fontId="8" fillId="4" borderId="6" xfId="0" applyFont="1" applyFill="1" applyBorder="1"/>
    <xf numFmtId="0" fontId="8" fillId="4" borderId="12" xfId="0" applyFont="1" applyFill="1" applyBorder="1" applyAlignment="1">
      <alignment vertical="top" wrapText="1"/>
    </xf>
    <xf numFmtId="0" fontId="8" fillId="4" borderId="0" xfId="0" applyFont="1" applyFill="1" applyAlignment="1">
      <alignment vertical="top" wrapText="1"/>
    </xf>
    <xf numFmtId="0" fontId="8" fillId="4" borderId="15" xfId="0" applyFont="1" applyFill="1" applyBorder="1" applyAlignment="1">
      <alignment vertical="top" wrapText="1"/>
    </xf>
    <xf numFmtId="0" fontId="0" fillId="0" borderId="12" xfId="0" applyBorder="1" applyAlignment="1">
      <alignment vertical="top" wrapText="1"/>
    </xf>
    <xf numFmtId="0" fontId="0" fillId="0" borderId="0" xfId="0" applyAlignment="1">
      <alignment vertical="top" wrapText="1"/>
    </xf>
    <xf numFmtId="0" fontId="0" fillId="0" borderId="15" xfId="0" applyBorder="1" applyAlignment="1">
      <alignment vertical="top" wrapText="1"/>
    </xf>
    <xf numFmtId="0" fontId="3" fillId="2" borderId="0" xfId="0" applyFont="1" applyFill="1" applyAlignment="1" applyProtection="1">
      <alignment horizontal="left" vertical="center" wrapText="1"/>
      <protection locked="0"/>
    </xf>
    <xf numFmtId="0" fontId="3" fillId="2" borderId="13" xfId="0" applyFont="1" applyFill="1" applyBorder="1" applyAlignment="1" applyProtection="1">
      <alignment horizontal="left" vertical="center" wrapText="1"/>
      <protection locked="0"/>
    </xf>
    <xf numFmtId="0" fontId="3" fillId="2" borderId="2" xfId="0" applyFont="1" applyFill="1" applyBorder="1" applyAlignment="1" applyProtection="1">
      <alignment horizontal="left" vertical="center" wrapText="1"/>
      <protection locked="0"/>
    </xf>
    <xf numFmtId="0" fontId="3" fillId="2" borderId="5" xfId="0" applyFont="1" applyFill="1" applyBorder="1" applyAlignment="1" applyProtection="1">
      <alignment horizontal="left" vertical="center" wrapText="1"/>
      <protection locked="0"/>
    </xf>
    <xf numFmtId="0" fontId="4" fillId="4" borderId="8" xfId="0" applyFont="1" applyFill="1" applyBorder="1" applyAlignment="1" applyProtection="1">
      <alignment horizontal="center" vertical="center" wrapText="1"/>
      <protection locked="0"/>
    </xf>
    <xf numFmtId="0" fontId="1" fillId="2" borderId="0" xfId="0" applyFont="1" applyFill="1" applyAlignment="1">
      <alignment horizontal="left" vertical="center"/>
    </xf>
    <xf numFmtId="0" fontId="3" fillId="2" borderId="8" xfId="0" applyFont="1" applyFill="1" applyBorder="1" applyAlignment="1" applyProtection="1">
      <alignment horizontal="left" vertical="center" wrapText="1"/>
      <protection locked="0"/>
    </xf>
    <xf numFmtId="0" fontId="2" fillId="0" borderId="8" xfId="0" applyFont="1" applyBorder="1" applyAlignment="1" applyProtection="1">
      <alignment horizontal="left" vertical="center" wrapText="1"/>
      <protection locked="0"/>
    </xf>
    <xf numFmtId="0" fontId="4" fillId="0" borderId="8"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wrapText="1"/>
      <protection locked="0"/>
    </xf>
    <xf numFmtId="0" fontId="3" fillId="2" borderId="7" xfId="0" applyFont="1" applyFill="1" applyBorder="1" applyAlignment="1" applyProtection="1">
      <alignment horizontal="center" vertical="center" wrapText="1"/>
      <protection locked="0"/>
    </xf>
    <xf numFmtId="0" fontId="2" fillId="0" borderId="11" xfId="0" applyFont="1" applyBorder="1" applyAlignment="1" applyProtection="1">
      <alignment horizontal="center" vertical="center"/>
      <protection locked="0"/>
    </xf>
    <xf numFmtId="0" fontId="2" fillId="0" borderId="9" xfId="0" applyFont="1" applyBorder="1" applyAlignment="1" applyProtection="1">
      <alignment horizontal="center" vertical="center"/>
      <protection locked="0"/>
    </xf>
    <xf numFmtId="168" fontId="4" fillId="2" borderId="7" xfId="0" applyNumberFormat="1" applyFont="1" applyFill="1" applyBorder="1" applyAlignment="1" applyProtection="1">
      <alignment horizontal="center" vertical="center" wrapText="1"/>
      <protection locked="0"/>
    </xf>
    <xf numFmtId="168" fontId="4" fillId="0" borderId="7" xfId="0" applyNumberFormat="1" applyFont="1" applyBorder="1" applyAlignment="1" applyProtection="1">
      <alignment horizontal="center" vertical="center" wrapText="1"/>
      <protection locked="0"/>
    </xf>
    <xf numFmtId="168" fontId="4" fillId="0" borderId="9" xfId="0" applyNumberFormat="1" applyFont="1" applyBorder="1" applyAlignment="1" applyProtection="1">
      <alignment horizontal="center" vertical="center" wrapText="1"/>
      <protection locked="0"/>
    </xf>
    <xf numFmtId="0" fontId="6" fillId="3" borderId="14" xfId="0" applyFont="1" applyFill="1" applyBorder="1"/>
    <xf numFmtId="0" fontId="6" fillId="3" borderId="4" xfId="0" applyFont="1" applyFill="1" applyBorder="1"/>
    <xf numFmtId="0" fontId="6" fillId="3" borderId="6" xfId="0" applyFont="1" applyFill="1" applyBorder="1"/>
    <xf numFmtId="0" fontId="4" fillId="2" borderId="8" xfId="0" applyFont="1" applyFill="1" applyBorder="1" applyAlignment="1" applyProtection="1">
      <alignment horizontal="center" vertical="center" wrapText="1"/>
      <protection locked="0"/>
    </xf>
    <xf numFmtId="0" fontId="5" fillId="0" borderId="3" xfId="0" applyFont="1" applyBorder="1" applyAlignment="1">
      <alignment wrapText="1"/>
    </xf>
    <xf numFmtId="0" fontId="5" fillId="0" borderId="13" xfId="0" applyFont="1" applyBorder="1" applyAlignment="1">
      <alignment wrapText="1"/>
    </xf>
    <xf numFmtId="0" fontId="5" fillId="0" borderId="2" xfId="0" applyFont="1" applyBorder="1" applyAlignment="1">
      <alignment wrapText="1"/>
    </xf>
    <xf numFmtId="0" fontId="5" fillId="0" borderId="5" xfId="0" applyFont="1" applyBorder="1" applyAlignment="1">
      <alignment wrapText="1"/>
    </xf>
    <xf numFmtId="0" fontId="6" fillId="3" borderId="10" xfId="0" applyFont="1" applyFill="1" applyBorder="1"/>
    <xf numFmtId="0" fontId="6" fillId="3" borderId="1" xfId="0" applyFont="1" applyFill="1" applyBorder="1"/>
    <xf numFmtId="0" fontId="6" fillId="3" borderId="16" xfId="0" applyFont="1" applyFill="1" applyBorder="1"/>
    <xf numFmtId="0" fontId="6" fillId="3" borderId="12" xfId="0" applyFont="1" applyFill="1" applyBorder="1"/>
    <xf numFmtId="0" fontId="6" fillId="3" borderId="0" xfId="0" applyFont="1" applyFill="1"/>
    <xf numFmtId="0" fontId="6" fillId="3" borderId="15" xfId="0" applyFont="1" applyFill="1" applyBorder="1"/>
    <xf numFmtId="0" fontId="9" fillId="0" borderId="0" xfId="0" applyFont="1"/>
    <xf numFmtId="171" fontId="9" fillId="0" borderId="0" xfId="2" applyNumberFormat="1" applyFont="1"/>
    <xf numFmtId="0" fontId="10" fillId="0" borderId="0" xfId="0" applyFont="1"/>
    <xf numFmtId="171" fontId="10" fillId="0" borderId="0" xfId="0" applyNumberFormat="1" applyFont="1"/>
    <xf numFmtId="0" fontId="9" fillId="0" borderId="0" xfId="0" applyFont="1" applyAlignment="1">
      <alignment horizontal="left" indent="2"/>
    </xf>
    <xf numFmtId="164" fontId="9" fillId="0" borderId="0" xfId="3" applyNumberFormat="1" applyFont="1"/>
    <xf numFmtId="172" fontId="10" fillId="0" borderId="0" xfId="3" applyNumberFormat="1" applyFont="1"/>
    <xf numFmtId="0" fontId="11" fillId="5" borderId="8" xfId="0" applyFont="1" applyFill="1" applyBorder="1" applyAlignment="1">
      <alignment horizontal="center" vertical="center"/>
    </xf>
    <xf numFmtId="37" fontId="9" fillId="0" borderId="8" xfId="2" applyNumberFormat="1" applyFont="1" applyBorder="1" applyAlignment="1">
      <alignment horizontal="center" vertical="center"/>
    </xf>
    <xf numFmtId="0" fontId="11" fillId="5" borderId="8" xfId="0" applyFont="1" applyFill="1" applyBorder="1" applyAlignment="1">
      <alignment vertical="center" wrapText="1"/>
    </xf>
    <xf numFmtId="0" fontId="9" fillId="0" borderId="8" xfId="0" applyFont="1" applyBorder="1" applyAlignment="1">
      <alignment vertical="center" wrapText="1"/>
    </xf>
    <xf numFmtId="0" fontId="9" fillId="0" borderId="8" xfId="0" applyFont="1" applyBorder="1" applyAlignment="1">
      <alignment horizontal="left" vertical="center" wrapText="1"/>
    </xf>
    <xf numFmtId="173" fontId="9" fillId="0" borderId="8" xfId="0" applyNumberFormat="1" applyFont="1" applyBorder="1" applyAlignment="1">
      <alignment horizontal="center" vertical="center"/>
    </xf>
    <xf numFmtId="0" fontId="10" fillId="0" borderId="8" xfId="0" applyFont="1" applyBorder="1" applyAlignment="1">
      <alignment horizontal="left"/>
    </xf>
    <xf numFmtId="173" fontId="10" fillId="0" borderId="8" xfId="0" applyNumberFormat="1" applyFont="1" applyBorder="1" applyAlignment="1">
      <alignment horizontal="center" vertical="center"/>
    </xf>
  </cellXfs>
  <cellStyles count="4">
    <cellStyle name="Comma" xfId="2" builtinId="3"/>
    <cellStyle name="Currency" xfId="3" builtinId="4"/>
    <cellStyle name="Normal" xfId="0" builtinId="0"/>
    <cellStyle name="Percent" xfId="1" builtinId="5"/>
  </cellStyles>
  <dxfs count="0"/>
  <tableStyles count="0" defaultTableStyle="TableStyleMedium2" defaultPivotStyle="PivotStyleLight16"/>
  <colors>
    <mruColors>
      <color rgb="FF194A6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E193C3-9883-4E4A-BA0E-44BB9FCAF1D9}">
  <dimension ref="A1:I20"/>
  <sheetViews>
    <sheetView workbookViewId="0">
      <pane ySplit="6" topLeftCell="A7" activePane="bottomLeft" state="frozen"/>
      <selection pane="bottomLeft" activeCell="B17" sqref="B17:G18"/>
    </sheetView>
  </sheetViews>
  <sheetFormatPr defaultColWidth="9.19921875" defaultRowHeight="14.25"/>
  <cols>
    <col min="1" max="1" width="9.19921875" style="12"/>
    <col min="2" max="2" width="24.33203125" style="1" bestFit="1" customWidth="1"/>
    <col min="3" max="7" width="11.73046875" style="1" customWidth="1"/>
    <col min="8" max="8" width="9.19921875" style="14"/>
    <col min="9" max="9" width="11.73046875" style="12" customWidth="1"/>
    <col min="10" max="25" width="11.73046875" style="1" customWidth="1"/>
    <col min="26" max="16384" width="9.19921875" style="1"/>
  </cols>
  <sheetData>
    <row r="1" spans="1:9" ht="12.75">
      <c r="H1" s="12"/>
    </row>
    <row r="2" spans="1:9" ht="24" customHeight="1">
      <c r="B2" s="47" t="s">
        <v>51</v>
      </c>
      <c r="C2" s="47"/>
      <c r="D2" s="47"/>
      <c r="E2" s="47"/>
      <c r="F2" s="47"/>
      <c r="G2" s="47"/>
      <c r="H2" s="12"/>
    </row>
    <row r="3" spans="1:9" ht="2.25" customHeight="1">
      <c r="B3" s="11"/>
      <c r="C3" s="11"/>
      <c r="D3" s="11"/>
      <c r="E3" s="11"/>
      <c r="F3" s="11"/>
      <c r="G3" s="11"/>
      <c r="H3" s="12"/>
    </row>
    <row r="4" spans="1:9" ht="24" customHeight="1">
      <c r="B4" s="48" t="s">
        <v>49</v>
      </c>
      <c r="C4" s="49"/>
      <c r="D4" s="49"/>
      <c r="E4" s="49"/>
      <c r="F4" s="49"/>
      <c r="G4" s="50"/>
      <c r="H4" s="12"/>
    </row>
    <row r="5" spans="1:9" s="2" customFormat="1" ht="15" customHeight="1">
      <c r="A5" s="12"/>
      <c r="B5" s="15"/>
      <c r="C5" s="51" t="s">
        <v>50</v>
      </c>
      <c r="D5" s="51"/>
      <c r="E5" s="51"/>
      <c r="F5" s="51"/>
      <c r="G5" s="51"/>
      <c r="H5" s="12"/>
      <c r="I5" s="12"/>
    </row>
    <row r="6" spans="1:9" s="3" customFormat="1" ht="15" customHeight="1">
      <c r="A6" s="13"/>
      <c r="B6" s="17"/>
      <c r="C6" s="16">
        <v>2020</v>
      </c>
      <c r="D6" s="16">
        <v>2021</v>
      </c>
      <c r="E6" s="16">
        <v>2022</v>
      </c>
      <c r="F6" s="16">
        <v>2023</v>
      </c>
      <c r="G6" s="16">
        <v>2024</v>
      </c>
      <c r="H6" s="13"/>
      <c r="I6" s="13"/>
    </row>
    <row r="7" spans="1:9" s="3" customFormat="1" ht="15" customHeight="1">
      <c r="A7" s="13"/>
      <c r="B7" s="18"/>
      <c r="C7" s="19"/>
      <c r="D7" s="19"/>
      <c r="E7" s="19"/>
      <c r="F7" s="19"/>
      <c r="G7" s="19"/>
      <c r="H7" s="13"/>
      <c r="I7" s="13"/>
    </row>
    <row r="8" spans="1:9" ht="12.75">
      <c r="B8" s="20" t="s">
        <v>0</v>
      </c>
      <c r="C8" s="21">
        <v>3281590</v>
      </c>
      <c r="D8" s="21">
        <v>3262711</v>
      </c>
      <c r="E8" s="21">
        <v>3220137</v>
      </c>
      <c r="F8" s="21">
        <v>3203792</v>
      </c>
      <c r="G8" s="21">
        <v>3203295</v>
      </c>
      <c r="H8" s="12"/>
    </row>
    <row r="9" spans="1:9" ht="12.75">
      <c r="B9" s="22" t="s">
        <v>47</v>
      </c>
      <c r="C9" s="21"/>
      <c r="D9" s="23">
        <f>+D8/C8-1</f>
        <v>-5.7530038792170668E-3</v>
      </c>
      <c r="E9" s="23">
        <f t="shared" ref="E9" si="0">+E8/D8-1</f>
        <v>-1.3048658002501545E-2</v>
      </c>
      <c r="F9" s="23">
        <f t="shared" ref="F9" si="1">+F8/E8-1</f>
        <v>-5.0758709955508463E-3</v>
      </c>
      <c r="G9" s="23">
        <f t="shared" ref="G9" si="2">+G8/F8-1</f>
        <v>-1.5512867252309714E-4</v>
      </c>
      <c r="H9" s="12"/>
    </row>
    <row r="10" spans="1:9" ht="12.75">
      <c r="B10" s="24"/>
      <c r="C10" s="21"/>
      <c r="D10" s="23"/>
      <c r="E10" s="23"/>
      <c r="F10" s="23"/>
      <c r="G10" s="23"/>
      <c r="H10" s="12"/>
    </row>
    <row r="11" spans="1:9" ht="12.75">
      <c r="B11" s="24" t="s">
        <v>45</v>
      </c>
      <c r="C11" s="21">
        <v>727472</v>
      </c>
      <c r="D11" s="21">
        <v>744335</v>
      </c>
      <c r="E11" s="21">
        <v>757949</v>
      </c>
      <c r="F11" s="21">
        <v>771867</v>
      </c>
      <c r="G11" s="21">
        <v>788787</v>
      </c>
      <c r="H11" s="12"/>
    </row>
    <row r="12" spans="1:9" ht="12.75">
      <c r="B12" s="22" t="s">
        <v>47</v>
      </c>
      <c r="C12" s="21"/>
      <c r="D12" s="23">
        <f>+D11/C11-1</f>
        <v>2.3180273605032164E-2</v>
      </c>
      <c r="E12" s="23">
        <f t="shared" ref="E12:G12" si="3">+E11/D11-1</f>
        <v>1.8290151611841443E-2</v>
      </c>
      <c r="F12" s="23">
        <f t="shared" si="3"/>
        <v>1.8362713058530433E-2</v>
      </c>
      <c r="G12" s="23">
        <f t="shared" si="3"/>
        <v>2.1920874969392434E-2</v>
      </c>
      <c r="H12" s="12"/>
    </row>
    <row r="13" spans="1:9" ht="12.75">
      <c r="B13" s="25"/>
      <c r="C13" s="21"/>
      <c r="D13" s="23"/>
      <c r="E13" s="23"/>
      <c r="F13" s="23"/>
      <c r="G13" s="23"/>
      <c r="H13" s="12"/>
    </row>
    <row r="14" spans="1:9" ht="12.75">
      <c r="B14" s="20" t="s">
        <v>46</v>
      </c>
      <c r="C14" s="21"/>
      <c r="D14" s="23">
        <f>+D11/D8</f>
        <v>0.22813390459651497</v>
      </c>
      <c r="E14" s="23">
        <f t="shared" ref="E14:G14" si="4">+E11/E8</f>
        <v>0.23537787367431884</v>
      </c>
      <c r="F14" s="23">
        <f t="shared" si="4"/>
        <v>0.24092294381158327</v>
      </c>
      <c r="G14" s="23">
        <f t="shared" si="4"/>
        <v>0.24624238479440702</v>
      </c>
      <c r="H14" s="12"/>
    </row>
    <row r="15" spans="1:9" ht="12.75">
      <c r="B15" s="25"/>
      <c r="C15" s="21"/>
      <c r="D15" s="21"/>
      <c r="E15" s="21"/>
      <c r="F15" s="21"/>
      <c r="G15" s="21"/>
      <c r="H15" s="12"/>
    </row>
    <row r="16" spans="1:9" ht="15" customHeight="1">
      <c r="B16" s="32" t="s">
        <v>48</v>
      </c>
      <c r="C16" s="33"/>
      <c r="D16" s="33"/>
      <c r="E16" s="33"/>
      <c r="F16" s="33"/>
      <c r="G16" s="34"/>
      <c r="H16" s="12"/>
    </row>
    <row r="17" spans="2:8" ht="15" customHeight="1">
      <c r="B17" s="41" t="s">
        <v>42</v>
      </c>
      <c r="C17" s="42"/>
      <c r="D17" s="42"/>
      <c r="E17" s="42"/>
      <c r="F17" s="42"/>
      <c r="G17" s="43"/>
      <c r="H17" s="12"/>
    </row>
    <row r="18" spans="2:8" ht="15" customHeight="1">
      <c r="B18" s="44"/>
      <c r="C18" s="45"/>
      <c r="D18" s="45"/>
      <c r="E18" s="45"/>
      <c r="F18" s="45"/>
      <c r="G18" s="46"/>
      <c r="H18" s="12"/>
    </row>
    <row r="19" spans="2:8" ht="15" customHeight="1">
      <c r="B19" s="35" t="s">
        <v>43</v>
      </c>
      <c r="C19" s="36"/>
      <c r="D19" s="36"/>
      <c r="E19" s="36"/>
      <c r="F19" s="36"/>
      <c r="G19" s="37"/>
      <c r="H19" s="12"/>
    </row>
    <row r="20" spans="2:8" ht="15" customHeight="1">
      <c r="B20" s="38" t="s">
        <v>44</v>
      </c>
      <c r="C20" s="39"/>
      <c r="D20" s="39"/>
      <c r="E20" s="39"/>
      <c r="F20" s="39"/>
      <c r="G20" s="40"/>
      <c r="H20" s="12"/>
    </row>
  </sheetData>
  <mergeCells count="7">
    <mergeCell ref="B16:G16"/>
    <mergeCell ref="B19:G19"/>
    <mergeCell ref="B20:G20"/>
    <mergeCell ref="B17:G18"/>
    <mergeCell ref="B2:G2"/>
    <mergeCell ref="B4:G4"/>
    <mergeCell ref="C5:G5"/>
  </mergeCells>
  <pageMargins left="0.25" right="0" top="0.85" bottom="1" header="0.5" footer="0.5"/>
  <pageSetup orientation="landscape" r:id="rId1"/>
  <headerFooter alignWithMargins="0">
    <oddHeader>&amp;C&amp;"Arial,Bold"Annual Estimates of the Resident Population for Selected Age Groups by Sex for Puerto Rico Commonwealth: April 1, 2020 to July 1, 2024</oddHeader>
  </headerFooter>
  <ignoredErrors>
    <ignoredError sqref="D9:G9 D12:G12 D14:G14"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137B5-44B9-4AB7-B2EC-A73D5328744F}">
  <dimension ref="D4:I24"/>
  <sheetViews>
    <sheetView tabSelected="1" workbookViewId="0">
      <selection activeCell="D21" sqref="D21:H24"/>
    </sheetView>
  </sheetViews>
  <sheetFormatPr defaultRowHeight="15"/>
  <cols>
    <col min="1" max="3" width="9.06640625" style="77"/>
    <col min="4" max="4" width="27.53125" style="77" customWidth="1"/>
    <col min="5" max="5" width="14.46484375" style="77" bestFit="1" customWidth="1"/>
    <col min="6" max="9" width="10.06640625" style="77" bestFit="1" customWidth="1"/>
    <col min="10" max="16384" width="9.06640625" style="77"/>
  </cols>
  <sheetData>
    <row r="4" spans="4:9">
      <c r="D4" s="77" t="s">
        <v>52</v>
      </c>
    </row>
    <row r="5" spans="4:9">
      <c r="D5" s="77" t="s">
        <v>71</v>
      </c>
    </row>
    <row r="6" spans="4:9">
      <c r="D6" s="77" t="s">
        <v>53</v>
      </c>
    </row>
    <row r="7" spans="4:9" ht="36" customHeight="1">
      <c r="D7" s="86" t="s">
        <v>74</v>
      </c>
      <c r="E7" s="84">
        <v>2026</v>
      </c>
      <c r="F7" s="84">
        <v>2027</v>
      </c>
      <c r="G7" s="84">
        <v>2028</v>
      </c>
      <c r="H7" s="84">
        <v>2029</v>
      </c>
      <c r="I7" s="84">
        <v>2030</v>
      </c>
    </row>
    <row r="8" spans="4:9" ht="35.25" customHeight="1">
      <c r="D8" s="87" t="s">
        <v>70</v>
      </c>
      <c r="E8" s="85">
        <v>35090.964936000004</v>
      </c>
      <c r="F8" s="85">
        <v>35792.784234720006</v>
      </c>
      <c r="G8" s="85">
        <v>36508.639919414403</v>
      </c>
      <c r="H8" s="85">
        <v>37238.812717802692</v>
      </c>
      <c r="I8" s="85">
        <v>37983.588972158745</v>
      </c>
    </row>
    <row r="9" spans="4:9" ht="45">
      <c r="D9" s="87" t="s">
        <v>73</v>
      </c>
      <c r="E9" s="85">
        <v>79628.317018935995</v>
      </c>
      <c r="F9" s="85">
        <v>79150.547116822374</v>
      </c>
      <c r="G9" s="85">
        <v>78675.643834121438</v>
      </c>
      <c r="H9" s="85">
        <v>78203.589971116715</v>
      </c>
      <c r="I9" s="85">
        <v>77734.368431290015</v>
      </c>
    </row>
    <row r="12" spans="4:9">
      <c r="D12" s="79" t="s">
        <v>55</v>
      </c>
      <c r="E12" s="80">
        <f>+E8+E9</f>
        <v>114719.281954936</v>
      </c>
      <c r="F12" s="80">
        <f>+F8+F9</f>
        <v>114943.33135154238</v>
      </c>
      <c r="G12" s="80">
        <f>+G8+G9</f>
        <v>115184.28375353584</v>
      </c>
      <c r="H12" s="80">
        <f>+H8+H9</f>
        <v>115442.40268891941</v>
      </c>
      <c r="I12" s="80">
        <f>+I8+I9</f>
        <v>115717.95740344876</v>
      </c>
    </row>
    <row r="14" spans="4:9">
      <c r="D14" s="81" t="s">
        <v>54</v>
      </c>
      <c r="E14" s="82">
        <v>2500</v>
      </c>
      <c r="F14" s="82">
        <v>2500</v>
      </c>
      <c r="G14" s="82">
        <v>2500</v>
      </c>
      <c r="H14" s="82">
        <v>2500</v>
      </c>
      <c r="I14" s="82">
        <v>2500</v>
      </c>
    </row>
    <row r="15" spans="4:9">
      <c r="E15" s="78"/>
    </row>
    <row r="16" spans="4:9">
      <c r="D16" s="79" t="s">
        <v>56</v>
      </c>
      <c r="E16" s="83">
        <f>+(E14*E12)/1000000</f>
        <v>286.79820488734003</v>
      </c>
      <c r="F16" s="83">
        <f t="shared" ref="F16:I16" si="0">+(F14*F12)/1000000</f>
        <v>287.35832837885596</v>
      </c>
      <c r="G16" s="83">
        <f t="shared" si="0"/>
        <v>287.96070938383963</v>
      </c>
      <c r="H16" s="83">
        <f t="shared" si="0"/>
        <v>288.6060067222985</v>
      </c>
      <c r="I16" s="83">
        <f t="shared" si="0"/>
        <v>289.2948935086219</v>
      </c>
    </row>
    <row r="21" spans="4:8">
      <c r="D21" s="84" t="s">
        <v>75</v>
      </c>
      <c r="E21" s="84">
        <v>2027</v>
      </c>
      <c r="F21" s="84">
        <v>2028</v>
      </c>
      <c r="G21" s="84">
        <v>2029</v>
      </c>
      <c r="H21" s="84">
        <v>2030</v>
      </c>
    </row>
    <row r="22" spans="4:8" ht="30">
      <c r="D22" s="88" t="s">
        <v>70</v>
      </c>
      <c r="E22" s="89" cm="1">
        <f t="array" ref="E22:H22">2500*F8:I8/10^6</f>
        <v>89.481960586800014</v>
      </c>
      <c r="F22" s="89">
        <v>91.271599798536002</v>
      </c>
      <c r="G22" s="89">
        <v>93.097031794506734</v>
      </c>
      <c r="H22" s="89">
        <v>94.958972430396855</v>
      </c>
    </row>
    <row r="23" spans="4:8" ht="45">
      <c r="D23" s="88" t="s">
        <v>73</v>
      </c>
      <c r="E23" s="89" cm="1">
        <f t="array" ref="E23:H23">2500*F9:I9/10^6</f>
        <v>197.87636779205593</v>
      </c>
      <c r="F23" s="89">
        <v>196.68910958530361</v>
      </c>
      <c r="G23" s="89">
        <v>195.50897492779177</v>
      </c>
      <c r="H23" s="89">
        <v>194.33592107822506</v>
      </c>
    </row>
    <row r="24" spans="4:8">
      <c r="D24" s="90" t="s">
        <v>75</v>
      </c>
      <c r="E24" s="91">
        <f>SUM(E22:E23)</f>
        <v>287.35832837885596</v>
      </c>
      <c r="F24" s="91">
        <f t="shared" ref="F24:H24" si="1">SUM(F22:F23)</f>
        <v>287.96070938383963</v>
      </c>
      <c r="G24" s="91">
        <f t="shared" si="1"/>
        <v>288.6060067222985</v>
      </c>
      <c r="H24" s="91">
        <f t="shared" si="1"/>
        <v>289.2948935086219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9F8370-E4FE-42E5-9B62-551F466A8BEC}">
  <dimension ref="C2:M24"/>
  <sheetViews>
    <sheetView workbookViewId="0">
      <selection activeCell="K7" sqref="K7"/>
    </sheetView>
  </sheetViews>
  <sheetFormatPr defaultRowHeight="14.25"/>
  <cols>
    <col min="7" max="7" width="14.59765625" bestFit="1" customWidth="1"/>
    <col min="8" max="8" width="11.796875" bestFit="1" customWidth="1"/>
    <col min="9" max="13" width="10" bestFit="1" customWidth="1"/>
  </cols>
  <sheetData>
    <row r="2" spans="3:13">
      <c r="C2" t="s">
        <v>72</v>
      </c>
    </row>
    <row r="4" spans="3:13">
      <c r="F4" s="31">
        <v>2023</v>
      </c>
      <c r="G4" s="31">
        <v>2024</v>
      </c>
      <c r="H4" s="31">
        <v>2025</v>
      </c>
      <c r="I4" s="31">
        <v>2026</v>
      </c>
      <c r="J4" s="31">
        <v>2027</v>
      </c>
      <c r="K4" s="31">
        <v>2028</v>
      </c>
      <c r="L4" s="31">
        <v>2029</v>
      </c>
      <c r="M4" s="31">
        <v>2030</v>
      </c>
    </row>
    <row r="6" spans="3:13">
      <c r="C6" t="s">
        <v>57</v>
      </c>
      <c r="G6" s="26">
        <v>3203295</v>
      </c>
      <c r="H6" s="26">
        <f>+G6*H7</f>
        <v>3184075.23</v>
      </c>
      <c r="I6" s="26">
        <f>+H6*I7</f>
        <v>3164970.77862</v>
      </c>
      <c r="J6" s="26">
        <f t="shared" ref="J6:M6" si="0">+I6*J7</f>
        <v>3145980.9539482798</v>
      </c>
      <c r="K6" s="26">
        <f t="shared" si="0"/>
        <v>3127105.0682245903</v>
      </c>
      <c r="L6" s="26">
        <f t="shared" si="0"/>
        <v>3108342.4378152429</v>
      </c>
      <c r="M6" s="26">
        <f t="shared" si="0"/>
        <v>3089692.3831883515</v>
      </c>
    </row>
    <row r="7" spans="3:13">
      <c r="G7" s="27"/>
      <c r="H7" s="27">
        <v>0.99399999999999999</v>
      </c>
      <c r="I7" s="27">
        <v>0.99399999999999999</v>
      </c>
      <c r="J7" s="27">
        <v>0.99399999999999999</v>
      </c>
      <c r="K7" s="27">
        <v>0.99399999999999999</v>
      </c>
      <c r="L7" s="27">
        <v>0.99399999999999999</v>
      </c>
      <c r="M7" s="27">
        <v>0.99399999999999999</v>
      </c>
    </row>
    <row r="8" spans="3:13">
      <c r="G8" s="27"/>
      <c r="H8" s="27"/>
      <c r="I8" s="27"/>
      <c r="K8" s="27"/>
    </row>
    <row r="9" spans="3:13">
      <c r="C9" t="s">
        <v>58</v>
      </c>
      <c r="F9" s="26">
        <v>33067</v>
      </c>
      <c r="G9" s="26">
        <f>+F9*G10</f>
        <v>33728.340000000004</v>
      </c>
      <c r="H9" s="26">
        <f t="shared" ref="H9:M9" si="1">+G9*H10</f>
        <v>34402.906800000004</v>
      </c>
      <c r="I9" s="26">
        <f t="shared" si="1"/>
        <v>35090.964936000004</v>
      </c>
      <c r="J9" s="26">
        <f t="shared" si="1"/>
        <v>35792.784234720006</v>
      </c>
      <c r="K9" s="26">
        <f t="shared" si="1"/>
        <v>36508.639919414403</v>
      </c>
      <c r="L9" s="26">
        <f t="shared" si="1"/>
        <v>37238.812717802692</v>
      </c>
      <c r="M9" s="26">
        <f t="shared" si="1"/>
        <v>37983.588972158745</v>
      </c>
    </row>
    <row r="10" spans="3:13">
      <c r="G10" s="28">
        <v>1.02</v>
      </c>
      <c r="H10" s="28">
        <v>1.02</v>
      </c>
      <c r="I10" s="28">
        <v>1.02</v>
      </c>
      <c r="J10" s="28">
        <v>1.02</v>
      </c>
      <c r="K10" s="28">
        <v>1.02</v>
      </c>
      <c r="L10" s="28">
        <v>1.02</v>
      </c>
      <c r="M10" s="28">
        <v>1.02</v>
      </c>
    </row>
    <row r="11" spans="3:13">
      <c r="G11" s="27"/>
      <c r="H11" s="28"/>
      <c r="I11" s="28"/>
      <c r="J11" s="28"/>
      <c r="K11" s="28"/>
      <c r="L11" s="28"/>
      <c r="M11" s="28"/>
    </row>
    <row r="12" spans="3:13">
      <c r="G12" s="26"/>
      <c r="H12" s="26"/>
      <c r="I12" s="26"/>
      <c r="J12" s="26"/>
      <c r="K12" s="26"/>
      <c r="L12" s="26"/>
      <c r="M12" s="26"/>
    </row>
    <row r="13" spans="3:13">
      <c r="G13" s="27"/>
      <c r="H13" s="28"/>
      <c r="I13" s="28"/>
      <c r="K13" s="27"/>
    </row>
    <row r="14" spans="3:13">
      <c r="C14" t="s">
        <v>59</v>
      </c>
      <c r="F14">
        <v>81079</v>
      </c>
      <c r="G14" s="26">
        <f>+F14*G15</f>
        <v>80592.525999999998</v>
      </c>
      <c r="H14" s="26">
        <f t="shared" ref="H14:M14" si="2">+G14*H15</f>
        <v>80108.970843999996</v>
      </c>
      <c r="I14" s="26">
        <f t="shared" si="2"/>
        <v>79628.317018935995</v>
      </c>
      <c r="J14" s="26">
        <f t="shared" si="2"/>
        <v>79150.547116822374</v>
      </c>
      <c r="K14" s="26">
        <f t="shared" si="2"/>
        <v>78675.643834121438</v>
      </c>
      <c r="L14" s="26">
        <f t="shared" si="2"/>
        <v>78203.589971116715</v>
      </c>
      <c r="M14" s="26">
        <f t="shared" si="2"/>
        <v>77734.368431290015</v>
      </c>
    </row>
    <row r="15" spans="3:13">
      <c r="G15" s="27">
        <v>0.99399999999999999</v>
      </c>
      <c r="H15" s="27">
        <v>0.99399999999999999</v>
      </c>
      <c r="I15" s="27">
        <v>0.99399999999999999</v>
      </c>
      <c r="J15" s="27">
        <v>0.99399999999999999</v>
      </c>
      <c r="K15" s="27">
        <v>0.99399999999999999</v>
      </c>
      <c r="L15" s="27">
        <v>0.99399999999999999</v>
      </c>
      <c r="M15" s="27">
        <v>0.99399999999999999</v>
      </c>
    </row>
    <row r="16" spans="3:13">
      <c r="G16" s="26"/>
      <c r="H16" s="26"/>
      <c r="I16" s="26"/>
    </row>
    <row r="17" spans="7:9">
      <c r="G17" s="26"/>
      <c r="H17" s="27"/>
      <c r="I17" s="27"/>
    </row>
    <row r="18" spans="7:9">
      <c r="G18" s="27"/>
      <c r="H18" s="26"/>
      <c r="I18" s="26"/>
    </row>
    <row r="19" spans="7:9">
      <c r="G19" s="26"/>
      <c r="H19" s="26"/>
      <c r="I19" s="26"/>
    </row>
    <row r="20" spans="7:9">
      <c r="G20" s="29"/>
    </row>
    <row r="21" spans="7:9">
      <c r="G21" s="26"/>
    </row>
    <row r="24" spans="7:9">
      <c r="I24" s="26"/>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S46"/>
  <sheetViews>
    <sheetView workbookViewId="0">
      <pane ySplit="5" topLeftCell="A6" activePane="bottomLeft" state="frozen"/>
      <selection pane="bottomLeft" activeCell="E34" sqref="E34"/>
    </sheetView>
  </sheetViews>
  <sheetFormatPr defaultColWidth="9.19921875" defaultRowHeight="12.75"/>
  <cols>
    <col min="1" max="1" width="21.53125" style="1" customWidth="1"/>
    <col min="2" max="37" width="11.73046875" style="1" customWidth="1"/>
    <col min="38" max="16384" width="9.19921875" style="1"/>
  </cols>
  <sheetData>
    <row r="1" spans="1:19" ht="2.25" customHeight="1">
      <c r="A1" s="52" t="s">
        <v>2</v>
      </c>
      <c r="B1" s="52"/>
      <c r="C1" s="52"/>
      <c r="D1" s="52"/>
      <c r="E1" s="52"/>
      <c r="F1" s="52"/>
      <c r="G1" s="52"/>
      <c r="H1" s="52"/>
      <c r="I1" s="52"/>
      <c r="J1" s="52"/>
      <c r="K1" s="52"/>
      <c r="L1" s="52"/>
      <c r="M1" s="52"/>
      <c r="N1" s="52"/>
      <c r="O1" s="52"/>
      <c r="P1" s="52"/>
      <c r="Q1" s="52"/>
      <c r="R1" s="52"/>
      <c r="S1" s="52"/>
    </row>
    <row r="2" spans="1:19" ht="24" customHeight="1">
      <c r="A2" s="53" t="s">
        <v>3</v>
      </c>
      <c r="B2" s="54"/>
      <c r="C2" s="54"/>
      <c r="D2" s="54"/>
      <c r="E2" s="54"/>
      <c r="F2" s="54"/>
      <c r="G2" s="54"/>
      <c r="H2" s="54"/>
      <c r="I2" s="54"/>
      <c r="J2" s="54"/>
      <c r="K2" s="54"/>
      <c r="L2" s="54"/>
      <c r="M2" s="54"/>
      <c r="N2" s="54"/>
      <c r="O2" s="54"/>
      <c r="P2" s="54"/>
      <c r="Q2" s="54"/>
      <c r="R2" s="54"/>
      <c r="S2" s="54"/>
    </row>
    <row r="3" spans="1:19" s="2" customFormat="1" ht="15" customHeight="1">
      <c r="A3" s="57" t="s">
        <v>4</v>
      </c>
      <c r="B3" s="60" t="s">
        <v>5</v>
      </c>
      <c r="C3" s="61"/>
      <c r="D3" s="61"/>
      <c r="E3" s="66" t="s">
        <v>9</v>
      </c>
      <c r="F3" s="55"/>
      <c r="G3" s="55"/>
      <c r="H3" s="55"/>
      <c r="I3" s="55"/>
      <c r="J3" s="55"/>
      <c r="K3" s="55"/>
      <c r="L3" s="55"/>
      <c r="M3" s="55"/>
      <c r="N3" s="55"/>
      <c r="O3" s="55"/>
      <c r="P3" s="55"/>
      <c r="Q3" s="55"/>
      <c r="R3" s="55"/>
      <c r="S3" s="55"/>
    </row>
    <row r="4" spans="1:19" s="3" customFormat="1" ht="15" customHeight="1">
      <c r="A4" s="58"/>
      <c r="B4" s="62"/>
      <c r="C4" s="62"/>
      <c r="D4" s="62"/>
      <c r="E4" s="55">
        <v>2020</v>
      </c>
      <c r="F4" s="56"/>
      <c r="G4" s="56"/>
      <c r="H4" s="55">
        <v>2021</v>
      </c>
      <c r="I4" s="56"/>
      <c r="J4" s="56"/>
      <c r="K4" s="55">
        <v>2022</v>
      </c>
      <c r="L4" s="56"/>
      <c r="M4" s="56"/>
      <c r="N4" s="55">
        <v>2023</v>
      </c>
      <c r="O4" s="56"/>
      <c r="P4" s="56"/>
      <c r="Q4" s="55">
        <v>2024</v>
      </c>
      <c r="R4" s="56"/>
      <c r="S4" s="56"/>
    </row>
    <row r="5" spans="1:19" s="3" customFormat="1" ht="34.049999999999997" customHeight="1">
      <c r="A5" s="59"/>
      <c r="B5" s="4" t="s">
        <v>6</v>
      </c>
      <c r="C5" s="4" t="s">
        <v>7</v>
      </c>
      <c r="D5" s="4" t="s">
        <v>8</v>
      </c>
      <c r="E5" s="4" t="s">
        <v>6</v>
      </c>
      <c r="F5" s="4" t="s">
        <v>7</v>
      </c>
      <c r="G5" s="4" t="s">
        <v>8</v>
      </c>
      <c r="H5" s="4" t="s">
        <v>6</v>
      </c>
      <c r="I5" s="4" t="s">
        <v>7</v>
      </c>
      <c r="J5" s="4" t="s">
        <v>8</v>
      </c>
      <c r="K5" s="4" t="s">
        <v>6</v>
      </c>
      <c r="L5" s="4" t="s">
        <v>7</v>
      </c>
      <c r="M5" s="4" t="s">
        <v>8</v>
      </c>
      <c r="N5" s="4" t="s">
        <v>6</v>
      </c>
      <c r="O5" s="4" t="s">
        <v>7</v>
      </c>
      <c r="P5" s="4" t="s">
        <v>8</v>
      </c>
      <c r="Q5" s="4" t="s">
        <v>6</v>
      </c>
      <c r="R5" s="4" t="s">
        <v>7</v>
      </c>
      <c r="S5" s="4" t="s">
        <v>8</v>
      </c>
    </row>
    <row r="6" spans="1:19">
      <c r="A6" s="5" t="s">
        <v>0</v>
      </c>
      <c r="B6" s="6">
        <v>3285874</v>
      </c>
      <c r="C6" s="6">
        <v>1557097</v>
      </c>
      <c r="D6" s="6">
        <v>1728777</v>
      </c>
      <c r="E6" s="6">
        <v>3281590</v>
      </c>
      <c r="F6" s="6">
        <v>1554701</v>
      </c>
      <c r="G6" s="6">
        <v>1726889</v>
      </c>
      <c r="H6" s="6">
        <v>3262711</v>
      </c>
      <c r="I6" s="6">
        <v>1543866</v>
      </c>
      <c r="J6" s="6">
        <v>1718845</v>
      </c>
      <c r="K6" s="6">
        <v>3220137</v>
      </c>
      <c r="L6" s="6">
        <v>1521363</v>
      </c>
      <c r="M6" s="6">
        <v>1698774</v>
      </c>
      <c r="N6" s="6">
        <v>3203792</v>
      </c>
      <c r="O6" s="6">
        <v>1512288</v>
      </c>
      <c r="P6" s="6">
        <v>1691504</v>
      </c>
      <c r="Q6" s="6">
        <v>3203295</v>
      </c>
      <c r="R6" s="6">
        <v>1512159</v>
      </c>
      <c r="S6" s="6">
        <v>1691136</v>
      </c>
    </row>
    <row r="7" spans="1:19">
      <c r="A7" s="7" t="s">
        <v>10</v>
      </c>
      <c r="B7" s="6">
        <v>114847</v>
      </c>
      <c r="C7" s="6">
        <v>58835</v>
      </c>
      <c r="D7" s="6">
        <v>56012</v>
      </c>
      <c r="E7" s="6">
        <v>112623</v>
      </c>
      <c r="F7" s="6">
        <v>57702</v>
      </c>
      <c r="G7" s="6">
        <v>54921</v>
      </c>
      <c r="H7" s="6">
        <v>105060</v>
      </c>
      <c r="I7" s="6">
        <v>53970</v>
      </c>
      <c r="J7" s="6">
        <v>51090</v>
      </c>
      <c r="K7" s="6">
        <v>99449</v>
      </c>
      <c r="L7" s="6">
        <v>51099</v>
      </c>
      <c r="M7" s="6">
        <v>48350</v>
      </c>
      <c r="N7" s="6">
        <v>96971</v>
      </c>
      <c r="O7" s="6">
        <v>49753</v>
      </c>
      <c r="P7" s="6">
        <v>47218</v>
      </c>
      <c r="Q7" s="6">
        <v>94246</v>
      </c>
      <c r="R7" s="6">
        <v>48596</v>
      </c>
      <c r="S7" s="6">
        <v>45650</v>
      </c>
    </row>
    <row r="8" spans="1:19">
      <c r="A8" s="7" t="s">
        <v>11</v>
      </c>
      <c r="B8" s="6">
        <v>156076</v>
      </c>
      <c r="C8" s="6">
        <v>79043</v>
      </c>
      <c r="D8" s="6">
        <v>77033</v>
      </c>
      <c r="E8" s="6">
        <v>154230</v>
      </c>
      <c r="F8" s="6">
        <v>78158</v>
      </c>
      <c r="G8" s="6">
        <v>76072</v>
      </c>
      <c r="H8" s="6">
        <v>146532</v>
      </c>
      <c r="I8" s="6">
        <v>74454</v>
      </c>
      <c r="J8" s="6">
        <v>72078</v>
      </c>
      <c r="K8" s="6">
        <v>135546</v>
      </c>
      <c r="L8" s="6">
        <v>69015</v>
      </c>
      <c r="M8" s="6">
        <v>66531</v>
      </c>
      <c r="N8" s="6">
        <v>126169</v>
      </c>
      <c r="O8" s="6">
        <v>64347</v>
      </c>
      <c r="P8" s="6">
        <v>61822</v>
      </c>
      <c r="Q8" s="6">
        <v>118529</v>
      </c>
      <c r="R8" s="6">
        <v>60728</v>
      </c>
      <c r="S8" s="6">
        <v>57801</v>
      </c>
    </row>
    <row r="9" spans="1:19">
      <c r="A9" s="7" t="s">
        <v>12</v>
      </c>
      <c r="B9" s="6">
        <v>184164</v>
      </c>
      <c r="C9" s="6">
        <v>93411</v>
      </c>
      <c r="D9" s="6">
        <v>90753</v>
      </c>
      <c r="E9" s="6">
        <v>182747</v>
      </c>
      <c r="F9" s="6">
        <v>92604</v>
      </c>
      <c r="G9" s="6">
        <v>90143</v>
      </c>
      <c r="H9" s="6">
        <v>177260</v>
      </c>
      <c r="I9" s="6">
        <v>89534</v>
      </c>
      <c r="J9" s="6">
        <v>87726</v>
      </c>
      <c r="K9" s="6">
        <v>169928</v>
      </c>
      <c r="L9" s="6">
        <v>85671</v>
      </c>
      <c r="M9" s="6">
        <v>84257</v>
      </c>
      <c r="N9" s="6">
        <v>164765</v>
      </c>
      <c r="O9" s="6">
        <v>83170</v>
      </c>
      <c r="P9" s="6">
        <v>81595</v>
      </c>
      <c r="Q9" s="6">
        <v>159413</v>
      </c>
      <c r="R9" s="6">
        <v>80715</v>
      </c>
      <c r="S9" s="6">
        <v>78698</v>
      </c>
    </row>
    <row r="10" spans="1:19">
      <c r="A10" s="7" t="s">
        <v>13</v>
      </c>
      <c r="B10" s="6">
        <v>201589</v>
      </c>
      <c r="C10" s="6">
        <v>102795</v>
      </c>
      <c r="D10" s="6">
        <v>98794</v>
      </c>
      <c r="E10" s="6">
        <v>200080</v>
      </c>
      <c r="F10" s="6">
        <v>102001</v>
      </c>
      <c r="G10" s="6">
        <v>98079</v>
      </c>
      <c r="H10" s="6">
        <v>194733</v>
      </c>
      <c r="I10" s="6">
        <v>99208</v>
      </c>
      <c r="J10" s="6">
        <v>95525</v>
      </c>
      <c r="K10" s="6">
        <v>188822</v>
      </c>
      <c r="L10" s="6">
        <v>96024</v>
      </c>
      <c r="M10" s="6">
        <v>92798</v>
      </c>
      <c r="N10" s="6">
        <v>186263</v>
      </c>
      <c r="O10" s="6">
        <v>94528</v>
      </c>
      <c r="P10" s="6">
        <v>91735</v>
      </c>
      <c r="Q10" s="6">
        <v>185296</v>
      </c>
      <c r="R10" s="6">
        <v>94050</v>
      </c>
      <c r="S10" s="6">
        <v>91246</v>
      </c>
    </row>
    <row r="11" spans="1:19">
      <c r="A11" s="7" t="s">
        <v>14</v>
      </c>
      <c r="B11" s="6">
        <v>221940</v>
      </c>
      <c r="C11" s="6">
        <v>112536</v>
      </c>
      <c r="D11" s="6">
        <v>109404</v>
      </c>
      <c r="E11" s="6">
        <v>221517</v>
      </c>
      <c r="F11" s="6">
        <v>112357</v>
      </c>
      <c r="G11" s="6">
        <v>109160</v>
      </c>
      <c r="H11" s="6">
        <v>219228</v>
      </c>
      <c r="I11" s="6">
        <v>111299</v>
      </c>
      <c r="J11" s="6">
        <v>107929</v>
      </c>
      <c r="K11" s="6">
        <v>211887</v>
      </c>
      <c r="L11" s="6">
        <v>107604</v>
      </c>
      <c r="M11" s="6">
        <v>104283</v>
      </c>
      <c r="N11" s="6">
        <v>206671</v>
      </c>
      <c r="O11" s="6">
        <v>105117</v>
      </c>
      <c r="P11" s="6">
        <v>101554</v>
      </c>
      <c r="Q11" s="6">
        <v>204090</v>
      </c>
      <c r="R11" s="6">
        <v>103918</v>
      </c>
      <c r="S11" s="6">
        <v>100172</v>
      </c>
    </row>
    <row r="12" spans="1:19">
      <c r="A12" s="7" t="s">
        <v>15</v>
      </c>
      <c r="B12" s="6">
        <v>225385</v>
      </c>
      <c r="C12" s="6">
        <v>112917</v>
      </c>
      <c r="D12" s="6">
        <v>112468</v>
      </c>
      <c r="E12" s="6">
        <v>225080</v>
      </c>
      <c r="F12" s="6">
        <v>112865</v>
      </c>
      <c r="G12" s="6">
        <v>112215</v>
      </c>
      <c r="H12" s="6">
        <v>224158</v>
      </c>
      <c r="I12" s="6">
        <v>112752</v>
      </c>
      <c r="J12" s="6">
        <v>111406</v>
      </c>
      <c r="K12" s="6">
        <v>220727</v>
      </c>
      <c r="L12" s="6">
        <v>111013</v>
      </c>
      <c r="M12" s="6">
        <v>109714</v>
      </c>
      <c r="N12" s="6">
        <v>219529</v>
      </c>
      <c r="O12" s="6">
        <v>110548</v>
      </c>
      <c r="P12" s="6">
        <v>108981</v>
      </c>
      <c r="Q12" s="6">
        <v>219538</v>
      </c>
      <c r="R12" s="6">
        <v>110685</v>
      </c>
      <c r="S12" s="6">
        <v>108853</v>
      </c>
    </row>
    <row r="13" spans="1:19">
      <c r="A13" s="7" t="s">
        <v>16</v>
      </c>
      <c r="B13" s="6">
        <v>196996</v>
      </c>
      <c r="C13" s="6">
        <v>95841</v>
      </c>
      <c r="D13" s="6">
        <v>101155</v>
      </c>
      <c r="E13" s="6">
        <v>199059</v>
      </c>
      <c r="F13" s="6">
        <v>96989</v>
      </c>
      <c r="G13" s="6">
        <v>102070</v>
      </c>
      <c r="H13" s="6">
        <v>207044</v>
      </c>
      <c r="I13" s="6">
        <v>101452</v>
      </c>
      <c r="J13" s="6">
        <v>105592</v>
      </c>
      <c r="K13" s="6">
        <v>210931</v>
      </c>
      <c r="L13" s="6">
        <v>103778</v>
      </c>
      <c r="M13" s="6">
        <v>107153</v>
      </c>
      <c r="N13" s="6">
        <v>216391</v>
      </c>
      <c r="O13" s="6">
        <v>106938</v>
      </c>
      <c r="P13" s="6">
        <v>109453</v>
      </c>
      <c r="Q13" s="6">
        <v>220974</v>
      </c>
      <c r="R13" s="6">
        <v>109474</v>
      </c>
      <c r="S13" s="6">
        <v>111500</v>
      </c>
    </row>
    <row r="14" spans="1:19">
      <c r="A14" s="7" t="s">
        <v>17</v>
      </c>
      <c r="B14" s="6">
        <v>189170</v>
      </c>
      <c r="C14" s="6">
        <v>89075</v>
      </c>
      <c r="D14" s="6">
        <v>100095</v>
      </c>
      <c r="E14" s="6">
        <v>187792</v>
      </c>
      <c r="F14" s="6">
        <v>88480</v>
      </c>
      <c r="G14" s="6">
        <v>99312</v>
      </c>
      <c r="H14" s="6">
        <v>182939</v>
      </c>
      <c r="I14" s="6">
        <v>86416</v>
      </c>
      <c r="J14" s="6">
        <v>96523</v>
      </c>
      <c r="K14" s="6">
        <v>178879</v>
      </c>
      <c r="L14" s="6">
        <v>84758</v>
      </c>
      <c r="M14" s="6">
        <v>94121</v>
      </c>
      <c r="N14" s="6">
        <v>180328</v>
      </c>
      <c r="O14" s="6">
        <v>85867</v>
      </c>
      <c r="P14" s="6">
        <v>94461</v>
      </c>
      <c r="Q14" s="6">
        <v>186799</v>
      </c>
      <c r="R14" s="6">
        <v>89804</v>
      </c>
      <c r="S14" s="6">
        <v>96995</v>
      </c>
    </row>
    <row r="15" spans="1:19">
      <c r="A15" s="7" t="s">
        <v>18</v>
      </c>
      <c r="B15" s="6">
        <v>204890</v>
      </c>
      <c r="C15" s="6">
        <v>96900</v>
      </c>
      <c r="D15" s="6">
        <v>107990</v>
      </c>
      <c r="E15" s="6">
        <v>204660</v>
      </c>
      <c r="F15" s="6">
        <v>96723</v>
      </c>
      <c r="G15" s="6">
        <v>107937</v>
      </c>
      <c r="H15" s="6">
        <v>203250</v>
      </c>
      <c r="I15" s="6">
        <v>95700</v>
      </c>
      <c r="J15" s="6">
        <v>107550</v>
      </c>
      <c r="K15" s="6">
        <v>198421</v>
      </c>
      <c r="L15" s="6">
        <v>92954</v>
      </c>
      <c r="M15" s="6">
        <v>105467</v>
      </c>
      <c r="N15" s="6">
        <v>194219</v>
      </c>
      <c r="O15" s="6">
        <v>90810</v>
      </c>
      <c r="P15" s="6">
        <v>103409</v>
      </c>
      <c r="Q15" s="6">
        <v>190164</v>
      </c>
      <c r="R15" s="6">
        <v>88891</v>
      </c>
      <c r="S15" s="6">
        <v>101273</v>
      </c>
    </row>
    <row r="16" spans="1:19">
      <c r="A16" s="7" t="s">
        <v>19</v>
      </c>
      <c r="B16" s="6">
        <v>207516</v>
      </c>
      <c r="C16" s="6">
        <v>98252</v>
      </c>
      <c r="D16" s="6">
        <v>109264</v>
      </c>
      <c r="E16" s="6">
        <v>206573</v>
      </c>
      <c r="F16" s="6">
        <v>97756</v>
      </c>
      <c r="G16" s="6">
        <v>108817</v>
      </c>
      <c r="H16" s="6">
        <v>203236</v>
      </c>
      <c r="I16" s="6">
        <v>95990</v>
      </c>
      <c r="J16" s="6">
        <v>107246</v>
      </c>
      <c r="K16" s="6">
        <v>200050</v>
      </c>
      <c r="L16" s="6">
        <v>94243</v>
      </c>
      <c r="M16" s="6">
        <v>105807</v>
      </c>
      <c r="N16" s="6">
        <v>199592</v>
      </c>
      <c r="O16" s="6">
        <v>93727</v>
      </c>
      <c r="P16" s="6">
        <v>105865</v>
      </c>
      <c r="Q16" s="6">
        <v>200258</v>
      </c>
      <c r="R16" s="6">
        <v>94000</v>
      </c>
      <c r="S16" s="6">
        <v>106258</v>
      </c>
    </row>
    <row r="17" spans="1:19">
      <c r="A17" s="7" t="s">
        <v>20</v>
      </c>
      <c r="B17" s="6">
        <v>216351</v>
      </c>
      <c r="C17" s="6">
        <v>101256</v>
      </c>
      <c r="D17" s="6">
        <v>115095</v>
      </c>
      <c r="E17" s="6">
        <v>215611</v>
      </c>
      <c r="F17" s="6">
        <v>101008</v>
      </c>
      <c r="G17" s="6">
        <v>114603</v>
      </c>
      <c r="H17" s="6">
        <v>212639</v>
      </c>
      <c r="I17" s="6">
        <v>99910</v>
      </c>
      <c r="J17" s="6">
        <v>112729</v>
      </c>
      <c r="K17" s="6">
        <v>209243</v>
      </c>
      <c r="L17" s="6">
        <v>98623</v>
      </c>
      <c r="M17" s="6">
        <v>110620</v>
      </c>
      <c r="N17" s="6">
        <v>206835</v>
      </c>
      <c r="O17" s="6">
        <v>97536</v>
      </c>
      <c r="P17" s="6">
        <v>109299</v>
      </c>
      <c r="Q17" s="6">
        <v>204889</v>
      </c>
      <c r="R17" s="6">
        <v>96339</v>
      </c>
      <c r="S17" s="6">
        <v>108550</v>
      </c>
    </row>
    <row r="18" spans="1:19">
      <c r="A18" s="7" t="s">
        <v>21</v>
      </c>
      <c r="B18" s="6">
        <v>226513</v>
      </c>
      <c r="C18" s="6">
        <v>103682</v>
      </c>
      <c r="D18" s="6">
        <v>122831</v>
      </c>
      <c r="E18" s="6">
        <v>226220</v>
      </c>
      <c r="F18" s="6">
        <v>103541</v>
      </c>
      <c r="G18" s="6">
        <v>122679</v>
      </c>
      <c r="H18" s="6">
        <v>224639</v>
      </c>
      <c r="I18" s="6">
        <v>102771</v>
      </c>
      <c r="J18" s="6">
        <v>121868</v>
      </c>
      <c r="K18" s="6">
        <v>221376</v>
      </c>
      <c r="L18" s="6">
        <v>101525</v>
      </c>
      <c r="M18" s="6">
        <v>119851</v>
      </c>
      <c r="N18" s="6">
        <v>216846</v>
      </c>
      <c r="O18" s="6">
        <v>99723</v>
      </c>
      <c r="P18" s="6">
        <v>117123</v>
      </c>
      <c r="Q18" s="6">
        <v>212412</v>
      </c>
      <c r="R18" s="6">
        <v>98110</v>
      </c>
      <c r="S18" s="6">
        <v>114302</v>
      </c>
    </row>
    <row r="19" spans="1:19">
      <c r="A19" s="7" t="s">
        <v>22</v>
      </c>
      <c r="B19" s="6">
        <v>217869</v>
      </c>
      <c r="C19" s="6">
        <v>99594</v>
      </c>
      <c r="D19" s="6">
        <v>118275</v>
      </c>
      <c r="E19" s="6">
        <v>217926</v>
      </c>
      <c r="F19" s="6">
        <v>99603</v>
      </c>
      <c r="G19" s="6">
        <v>118323</v>
      </c>
      <c r="H19" s="6">
        <v>217658</v>
      </c>
      <c r="I19" s="6">
        <v>99274</v>
      </c>
      <c r="J19" s="6">
        <v>118384</v>
      </c>
      <c r="K19" s="6">
        <v>216929</v>
      </c>
      <c r="L19" s="6">
        <v>98800</v>
      </c>
      <c r="M19" s="6">
        <v>118129</v>
      </c>
      <c r="N19" s="6">
        <v>217346</v>
      </c>
      <c r="O19" s="6">
        <v>98578</v>
      </c>
      <c r="P19" s="6">
        <v>118768</v>
      </c>
      <c r="Q19" s="6">
        <v>217900</v>
      </c>
      <c r="R19" s="6">
        <v>98433</v>
      </c>
      <c r="S19" s="6">
        <v>119467</v>
      </c>
    </row>
    <row r="20" spans="1:19">
      <c r="A20" s="7" t="s">
        <v>23</v>
      </c>
      <c r="B20" s="6">
        <v>197867</v>
      </c>
      <c r="C20" s="6">
        <v>89152</v>
      </c>
      <c r="D20" s="6">
        <v>108715</v>
      </c>
      <c r="E20" s="6">
        <v>198410</v>
      </c>
      <c r="F20" s="6">
        <v>89373</v>
      </c>
      <c r="G20" s="6">
        <v>109037</v>
      </c>
      <c r="H20" s="6">
        <v>200526</v>
      </c>
      <c r="I20" s="6">
        <v>90248</v>
      </c>
      <c r="J20" s="6">
        <v>110278</v>
      </c>
      <c r="K20" s="6">
        <v>202199</v>
      </c>
      <c r="L20" s="6">
        <v>91040</v>
      </c>
      <c r="M20" s="6">
        <v>111159</v>
      </c>
      <c r="N20" s="6">
        <v>203688</v>
      </c>
      <c r="O20" s="6">
        <v>91647</v>
      </c>
      <c r="P20" s="6">
        <v>112041</v>
      </c>
      <c r="Q20" s="6">
        <v>205119</v>
      </c>
      <c r="R20" s="6">
        <v>92233</v>
      </c>
      <c r="S20" s="6">
        <v>112886</v>
      </c>
    </row>
    <row r="21" spans="1:19">
      <c r="A21" s="7" t="s">
        <v>24</v>
      </c>
      <c r="B21" s="6">
        <v>185221</v>
      </c>
      <c r="C21" s="6">
        <v>82709</v>
      </c>
      <c r="D21" s="6">
        <v>102512</v>
      </c>
      <c r="E21" s="6">
        <v>185160</v>
      </c>
      <c r="F21" s="6">
        <v>82543</v>
      </c>
      <c r="G21" s="6">
        <v>102617</v>
      </c>
      <c r="H21" s="6">
        <v>184212</v>
      </c>
      <c r="I21" s="6">
        <v>81627</v>
      </c>
      <c r="J21" s="6">
        <v>102585</v>
      </c>
      <c r="K21" s="6">
        <v>181808</v>
      </c>
      <c r="L21" s="6">
        <v>80302</v>
      </c>
      <c r="M21" s="6">
        <v>101506</v>
      </c>
      <c r="N21" s="6">
        <v>180636</v>
      </c>
      <c r="O21" s="6">
        <v>79595</v>
      </c>
      <c r="P21" s="6">
        <v>101041</v>
      </c>
      <c r="Q21" s="6">
        <v>181463</v>
      </c>
      <c r="R21" s="6">
        <v>79867</v>
      </c>
      <c r="S21" s="6">
        <v>101596</v>
      </c>
    </row>
    <row r="22" spans="1:19">
      <c r="A22" s="7" t="s">
        <v>25</v>
      </c>
      <c r="B22" s="6">
        <v>140777</v>
      </c>
      <c r="C22" s="6">
        <v>61744</v>
      </c>
      <c r="D22" s="6">
        <v>79033</v>
      </c>
      <c r="E22" s="6">
        <v>142546</v>
      </c>
      <c r="F22" s="6">
        <v>62487</v>
      </c>
      <c r="G22" s="6">
        <v>80059</v>
      </c>
      <c r="H22" s="6">
        <v>148899</v>
      </c>
      <c r="I22" s="6">
        <v>65089</v>
      </c>
      <c r="J22" s="6">
        <v>83810</v>
      </c>
      <c r="K22" s="6">
        <v>154563</v>
      </c>
      <c r="L22" s="6">
        <v>67314</v>
      </c>
      <c r="M22" s="6">
        <v>87249</v>
      </c>
      <c r="N22" s="6">
        <v>159061</v>
      </c>
      <c r="O22" s="6">
        <v>69045</v>
      </c>
      <c r="P22" s="6">
        <v>90016</v>
      </c>
      <c r="Q22" s="6">
        <v>162308</v>
      </c>
      <c r="R22" s="6">
        <v>70253</v>
      </c>
      <c r="S22" s="6">
        <v>92055</v>
      </c>
    </row>
    <row r="23" spans="1:19">
      <c r="A23" s="7" t="s">
        <v>26</v>
      </c>
      <c r="B23" s="6">
        <v>97903</v>
      </c>
      <c r="C23" s="6">
        <v>41871</v>
      </c>
      <c r="D23" s="6">
        <v>56032</v>
      </c>
      <c r="E23" s="6">
        <v>98805</v>
      </c>
      <c r="F23" s="6">
        <v>42246</v>
      </c>
      <c r="G23" s="6">
        <v>56559</v>
      </c>
      <c r="H23" s="6">
        <v>101976</v>
      </c>
      <c r="I23" s="6">
        <v>43436</v>
      </c>
      <c r="J23" s="6">
        <v>58540</v>
      </c>
      <c r="K23" s="6">
        <v>105136</v>
      </c>
      <c r="L23" s="6">
        <v>44612</v>
      </c>
      <c r="M23" s="6">
        <v>60524</v>
      </c>
      <c r="N23" s="6">
        <v>108815</v>
      </c>
      <c r="O23" s="6">
        <v>45986</v>
      </c>
      <c r="P23" s="6">
        <v>62829</v>
      </c>
      <c r="Q23" s="6">
        <v>113374</v>
      </c>
      <c r="R23" s="6">
        <v>47663</v>
      </c>
      <c r="S23" s="6">
        <v>65711</v>
      </c>
    </row>
    <row r="24" spans="1:19">
      <c r="A24" s="7" t="s">
        <v>27</v>
      </c>
      <c r="B24" s="6">
        <v>100800</v>
      </c>
      <c r="C24" s="6">
        <v>37484</v>
      </c>
      <c r="D24" s="6">
        <v>63316</v>
      </c>
      <c r="E24" s="6">
        <v>102551</v>
      </c>
      <c r="F24" s="6">
        <v>38265</v>
      </c>
      <c r="G24" s="6">
        <v>64286</v>
      </c>
      <c r="H24" s="6">
        <v>108722</v>
      </c>
      <c r="I24" s="6">
        <v>40736</v>
      </c>
      <c r="J24" s="6">
        <v>67986</v>
      </c>
      <c r="K24" s="6">
        <v>114243</v>
      </c>
      <c r="L24" s="6">
        <v>42988</v>
      </c>
      <c r="M24" s="6">
        <v>71255</v>
      </c>
      <c r="N24" s="6">
        <v>119667</v>
      </c>
      <c r="O24" s="6">
        <v>45373</v>
      </c>
      <c r="P24" s="6">
        <v>74294</v>
      </c>
      <c r="Q24" s="6">
        <v>126523</v>
      </c>
      <c r="R24" s="6">
        <v>48400</v>
      </c>
      <c r="S24" s="6">
        <v>78123</v>
      </c>
    </row>
    <row r="25" spans="1:19">
      <c r="A25" s="7"/>
      <c r="B25" s="6"/>
      <c r="C25" s="6"/>
      <c r="D25" s="6"/>
      <c r="E25" s="6"/>
      <c r="F25" s="6"/>
      <c r="G25" s="6"/>
      <c r="H25" s="6"/>
      <c r="I25" s="6"/>
      <c r="J25" s="6"/>
      <c r="K25" s="6"/>
      <c r="L25" s="6"/>
      <c r="M25" s="6"/>
      <c r="N25" s="6"/>
      <c r="O25" s="6"/>
      <c r="P25" s="6"/>
      <c r="Q25" s="6"/>
      <c r="R25" s="6"/>
      <c r="S25" s="6"/>
    </row>
    <row r="26" spans="1:19">
      <c r="A26" s="7" t="s">
        <v>28</v>
      </c>
      <c r="B26" s="6">
        <v>571560</v>
      </c>
      <c r="C26" s="6">
        <v>290604</v>
      </c>
      <c r="D26" s="6">
        <v>280956</v>
      </c>
      <c r="E26" s="6">
        <v>565888</v>
      </c>
      <c r="F26" s="6">
        <v>287688</v>
      </c>
      <c r="G26" s="6">
        <v>278200</v>
      </c>
      <c r="H26" s="6">
        <v>544410</v>
      </c>
      <c r="I26" s="6">
        <v>276829</v>
      </c>
      <c r="J26" s="6">
        <v>267581</v>
      </c>
      <c r="K26" s="6">
        <v>517697</v>
      </c>
      <c r="L26" s="6">
        <v>263138</v>
      </c>
      <c r="M26" s="6">
        <v>254559</v>
      </c>
      <c r="N26" s="6">
        <v>498167</v>
      </c>
      <c r="O26" s="6">
        <v>253204</v>
      </c>
      <c r="P26" s="6">
        <v>244963</v>
      </c>
      <c r="Q26" s="6">
        <v>480729</v>
      </c>
      <c r="R26" s="6">
        <v>244972</v>
      </c>
      <c r="S26" s="6">
        <v>235757</v>
      </c>
    </row>
    <row r="27" spans="1:19">
      <c r="A27" s="8" t="s">
        <v>10</v>
      </c>
      <c r="B27" s="6">
        <v>114847</v>
      </c>
      <c r="C27" s="6">
        <v>58835</v>
      </c>
      <c r="D27" s="6">
        <v>56012</v>
      </c>
      <c r="E27" s="6">
        <v>112623</v>
      </c>
      <c r="F27" s="6">
        <v>57702</v>
      </c>
      <c r="G27" s="6">
        <v>54921</v>
      </c>
      <c r="H27" s="6">
        <v>105060</v>
      </c>
      <c r="I27" s="6">
        <v>53970</v>
      </c>
      <c r="J27" s="6">
        <v>51090</v>
      </c>
      <c r="K27" s="6">
        <v>99449</v>
      </c>
      <c r="L27" s="6">
        <v>51099</v>
      </c>
      <c r="M27" s="6">
        <v>48350</v>
      </c>
      <c r="N27" s="6">
        <v>96971</v>
      </c>
      <c r="O27" s="6">
        <v>49753</v>
      </c>
      <c r="P27" s="6">
        <v>47218</v>
      </c>
      <c r="Q27" s="6">
        <v>94246</v>
      </c>
      <c r="R27" s="6">
        <v>48596</v>
      </c>
      <c r="S27" s="6">
        <v>45650</v>
      </c>
    </row>
    <row r="28" spans="1:19">
      <c r="A28" s="8" t="s">
        <v>29</v>
      </c>
      <c r="B28" s="6">
        <v>301554</v>
      </c>
      <c r="C28" s="6">
        <v>152678</v>
      </c>
      <c r="D28" s="6">
        <v>148876</v>
      </c>
      <c r="E28" s="6">
        <v>298556</v>
      </c>
      <c r="F28" s="6">
        <v>151138</v>
      </c>
      <c r="G28" s="6">
        <v>147418</v>
      </c>
      <c r="H28" s="6">
        <v>286491</v>
      </c>
      <c r="I28" s="6">
        <v>145024</v>
      </c>
      <c r="J28" s="6">
        <v>141467</v>
      </c>
      <c r="K28" s="6">
        <v>269774</v>
      </c>
      <c r="L28" s="6">
        <v>136679</v>
      </c>
      <c r="M28" s="6">
        <v>133095</v>
      </c>
      <c r="N28" s="6">
        <v>255732</v>
      </c>
      <c r="O28" s="6">
        <v>129790</v>
      </c>
      <c r="P28" s="6">
        <v>125942</v>
      </c>
      <c r="Q28" s="6">
        <v>243377</v>
      </c>
      <c r="R28" s="6">
        <v>124019</v>
      </c>
      <c r="S28" s="6">
        <v>119358</v>
      </c>
    </row>
    <row r="29" spans="1:19">
      <c r="A29" s="8" t="s">
        <v>30</v>
      </c>
      <c r="B29" s="6">
        <v>155159</v>
      </c>
      <c r="C29" s="6">
        <v>79091</v>
      </c>
      <c r="D29" s="6">
        <v>76068</v>
      </c>
      <c r="E29" s="6">
        <v>154709</v>
      </c>
      <c r="F29" s="6">
        <v>78848</v>
      </c>
      <c r="G29" s="6">
        <v>75861</v>
      </c>
      <c r="H29" s="6">
        <v>152859</v>
      </c>
      <c r="I29" s="6">
        <v>77835</v>
      </c>
      <c r="J29" s="6">
        <v>75024</v>
      </c>
      <c r="K29" s="6">
        <v>148474</v>
      </c>
      <c r="L29" s="6">
        <v>75360</v>
      </c>
      <c r="M29" s="6">
        <v>73114</v>
      </c>
      <c r="N29" s="6">
        <v>145464</v>
      </c>
      <c r="O29" s="6">
        <v>73661</v>
      </c>
      <c r="P29" s="6">
        <v>71803</v>
      </c>
      <c r="Q29" s="6">
        <v>143106</v>
      </c>
      <c r="R29" s="6">
        <v>72357</v>
      </c>
      <c r="S29" s="6">
        <v>70749</v>
      </c>
    </row>
    <row r="30" spans="1:19">
      <c r="A30" s="7" t="s">
        <v>31</v>
      </c>
      <c r="B30" s="6">
        <v>1991746</v>
      </c>
      <c r="C30" s="6">
        <v>953533</v>
      </c>
      <c r="D30" s="6">
        <v>1038213</v>
      </c>
      <c r="E30" s="6">
        <v>1988230</v>
      </c>
      <c r="F30" s="6">
        <v>952099</v>
      </c>
      <c r="G30" s="6">
        <v>1036131</v>
      </c>
      <c r="H30" s="6">
        <v>1973966</v>
      </c>
      <c r="I30" s="6">
        <v>945901</v>
      </c>
      <c r="J30" s="6">
        <v>1028065</v>
      </c>
      <c r="K30" s="6">
        <v>1944491</v>
      </c>
      <c r="L30" s="6">
        <v>931969</v>
      </c>
      <c r="M30" s="6">
        <v>1012522</v>
      </c>
      <c r="N30" s="6">
        <v>1933758</v>
      </c>
      <c r="O30" s="6">
        <v>927438</v>
      </c>
      <c r="P30" s="6">
        <v>1006320</v>
      </c>
      <c r="Q30" s="6">
        <v>1933779</v>
      </c>
      <c r="R30" s="6">
        <v>928771</v>
      </c>
      <c r="S30" s="6">
        <v>1005008</v>
      </c>
    </row>
    <row r="31" spans="1:19">
      <c r="A31" s="8" t="s">
        <v>32</v>
      </c>
      <c r="B31" s="6">
        <v>307056</v>
      </c>
      <c r="C31" s="6">
        <v>156016</v>
      </c>
      <c r="D31" s="6">
        <v>151040</v>
      </c>
      <c r="E31" s="6">
        <v>305309</v>
      </c>
      <c r="F31" s="6">
        <v>155134</v>
      </c>
      <c r="G31" s="6">
        <v>150175</v>
      </c>
      <c r="H31" s="6">
        <v>298403</v>
      </c>
      <c r="I31" s="6">
        <v>151636</v>
      </c>
      <c r="J31" s="6">
        <v>146767</v>
      </c>
      <c r="K31" s="6">
        <v>287935</v>
      </c>
      <c r="L31" s="6">
        <v>146275</v>
      </c>
      <c r="M31" s="6">
        <v>141660</v>
      </c>
      <c r="N31" s="6">
        <v>282672</v>
      </c>
      <c r="O31" s="6">
        <v>143711</v>
      </c>
      <c r="P31" s="6">
        <v>138961</v>
      </c>
      <c r="Q31" s="6">
        <v>280845</v>
      </c>
      <c r="R31" s="6">
        <v>143035</v>
      </c>
      <c r="S31" s="6">
        <v>137810</v>
      </c>
    </row>
    <row r="32" spans="1:19">
      <c r="A32" s="8" t="s">
        <v>33</v>
      </c>
      <c r="B32" s="6">
        <v>816441</v>
      </c>
      <c r="C32" s="6">
        <v>394733</v>
      </c>
      <c r="D32" s="6">
        <v>421708</v>
      </c>
      <c r="E32" s="6">
        <v>816591</v>
      </c>
      <c r="F32" s="6">
        <v>395057</v>
      </c>
      <c r="G32" s="6">
        <v>421534</v>
      </c>
      <c r="H32" s="6">
        <v>817391</v>
      </c>
      <c r="I32" s="6">
        <v>396320</v>
      </c>
      <c r="J32" s="6">
        <v>421071</v>
      </c>
      <c r="K32" s="6">
        <v>808958</v>
      </c>
      <c r="L32" s="6">
        <v>392503</v>
      </c>
      <c r="M32" s="6">
        <v>416455</v>
      </c>
      <c r="N32" s="6">
        <v>810467</v>
      </c>
      <c r="O32" s="6">
        <v>394163</v>
      </c>
      <c r="P32" s="6">
        <v>416304</v>
      </c>
      <c r="Q32" s="6">
        <v>817475</v>
      </c>
      <c r="R32" s="6">
        <v>398854</v>
      </c>
      <c r="S32" s="6">
        <v>418621</v>
      </c>
    </row>
    <row r="33" spans="1:19">
      <c r="A33" s="8" t="s">
        <v>34</v>
      </c>
      <c r="B33" s="6">
        <v>868249</v>
      </c>
      <c r="C33" s="6">
        <v>402784</v>
      </c>
      <c r="D33" s="6">
        <v>465465</v>
      </c>
      <c r="E33" s="6">
        <v>866330</v>
      </c>
      <c r="F33" s="6">
        <v>401908</v>
      </c>
      <c r="G33" s="6">
        <v>464422</v>
      </c>
      <c r="H33" s="6">
        <v>858172</v>
      </c>
      <c r="I33" s="6">
        <v>397945</v>
      </c>
      <c r="J33" s="6">
        <v>460227</v>
      </c>
      <c r="K33" s="6">
        <v>847598</v>
      </c>
      <c r="L33" s="6">
        <v>393191</v>
      </c>
      <c r="M33" s="6">
        <v>454407</v>
      </c>
      <c r="N33" s="6">
        <v>840619</v>
      </c>
      <c r="O33" s="6">
        <v>389564</v>
      </c>
      <c r="P33" s="6">
        <v>451055</v>
      </c>
      <c r="Q33" s="6">
        <v>835459</v>
      </c>
      <c r="R33" s="6">
        <v>386882</v>
      </c>
      <c r="S33" s="6">
        <v>448577</v>
      </c>
    </row>
    <row r="34" spans="1:19">
      <c r="A34" s="7" t="s">
        <v>35</v>
      </c>
      <c r="B34" s="6">
        <v>722568</v>
      </c>
      <c r="C34" s="6">
        <v>312960</v>
      </c>
      <c r="D34" s="6">
        <v>409608</v>
      </c>
      <c r="E34" s="6">
        <v>727472</v>
      </c>
      <c r="F34" s="6">
        <v>314914</v>
      </c>
      <c r="G34" s="6">
        <v>412558</v>
      </c>
      <c r="H34" s="6">
        <v>744335</v>
      </c>
      <c r="I34" s="6">
        <v>321136</v>
      </c>
      <c r="J34" s="6">
        <v>423199</v>
      </c>
      <c r="K34" s="6">
        <v>757949</v>
      </c>
      <c r="L34" s="6">
        <v>326256</v>
      </c>
      <c r="M34" s="6">
        <v>431693</v>
      </c>
      <c r="N34" s="6">
        <v>771867</v>
      </c>
      <c r="O34" s="6">
        <v>331646</v>
      </c>
      <c r="P34" s="6">
        <v>440221</v>
      </c>
      <c r="Q34" s="6">
        <v>788787</v>
      </c>
      <c r="R34" s="6">
        <v>338416</v>
      </c>
      <c r="S34" s="6">
        <v>450371</v>
      </c>
    </row>
    <row r="35" spans="1:19">
      <c r="A35" s="7"/>
      <c r="B35" s="6"/>
      <c r="C35" s="6"/>
      <c r="D35" s="6"/>
      <c r="E35" s="6"/>
      <c r="F35" s="6"/>
      <c r="G35" s="6"/>
      <c r="H35" s="6"/>
      <c r="I35" s="6"/>
      <c r="J35" s="6"/>
      <c r="K35" s="6"/>
      <c r="L35" s="6"/>
      <c r="M35" s="6"/>
      <c r="N35" s="6"/>
      <c r="O35" s="6"/>
      <c r="P35" s="6"/>
      <c r="Q35" s="6"/>
      <c r="R35" s="6"/>
      <c r="S35" s="6"/>
    </row>
    <row r="36" spans="1:19">
      <c r="A36" s="7" t="s">
        <v>36</v>
      </c>
      <c r="B36" s="6">
        <v>2791858</v>
      </c>
      <c r="C36" s="6">
        <v>1306016</v>
      </c>
      <c r="D36" s="6">
        <v>1485842</v>
      </c>
      <c r="E36" s="6">
        <v>2793149</v>
      </c>
      <c r="F36" s="6">
        <v>1306465</v>
      </c>
      <c r="G36" s="6">
        <v>1486684</v>
      </c>
      <c r="H36" s="6">
        <v>2795523</v>
      </c>
      <c r="I36" s="6">
        <v>1306332</v>
      </c>
      <c r="J36" s="6">
        <v>1489191</v>
      </c>
      <c r="K36" s="6">
        <v>2778426</v>
      </c>
      <c r="L36" s="6">
        <v>1296903</v>
      </c>
      <c r="M36" s="6">
        <v>1481523</v>
      </c>
      <c r="N36" s="6">
        <v>2780195</v>
      </c>
      <c r="O36" s="6">
        <v>1297017</v>
      </c>
      <c r="P36" s="6">
        <v>1483178</v>
      </c>
      <c r="Q36" s="6">
        <v>2795665</v>
      </c>
      <c r="R36" s="6">
        <v>1304242</v>
      </c>
      <c r="S36" s="6">
        <v>1491423</v>
      </c>
    </row>
    <row r="37" spans="1:19">
      <c r="A37" s="7" t="s">
        <v>37</v>
      </c>
      <c r="B37" s="6">
        <v>2714314</v>
      </c>
      <c r="C37" s="6">
        <v>1266493</v>
      </c>
      <c r="D37" s="6">
        <v>1447821</v>
      </c>
      <c r="E37" s="6">
        <v>2715702</v>
      </c>
      <c r="F37" s="6">
        <v>1267013</v>
      </c>
      <c r="G37" s="6">
        <v>1448689</v>
      </c>
      <c r="H37" s="6">
        <v>2718301</v>
      </c>
      <c r="I37" s="6">
        <v>1267037</v>
      </c>
      <c r="J37" s="6">
        <v>1451264</v>
      </c>
      <c r="K37" s="6">
        <v>2702440</v>
      </c>
      <c r="L37" s="6">
        <v>1258225</v>
      </c>
      <c r="M37" s="6">
        <v>1444215</v>
      </c>
      <c r="N37" s="6">
        <v>2705625</v>
      </c>
      <c r="O37" s="6">
        <v>1259084</v>
      </c>
      <c r="P37" s="6">
        <v>1446541</v>
      </c>
      <c r="Q37" s="6">
        <v>2722566</v>
      </c>
      <c r="R37" s="6">
        <v>1267187</v>
      </c>
      <c r="S37" s="6">
        <v>1455379</v>
      </c>
    </row>
    <row r="38" spans="1:19">
      <c r="A38" s="7" t="s">
        <v>38</v>
      </c>
      <c r="B38" s="6">
        <v>1239970</v>
      </c>
      <c r="C38" s="6">
        <v>610064</v>
      </c>
      <c r="D38" s="6">
        <v>629906</v>
      </c>
      <c r="E38" s="6">
        <v>1238188</v>
      </c>
      <c r="F38" s="6">
        <v>609415</v>
      </c>
      <c r="G38" s="6">
        <v>628773</v>
      </c>
      <c r="H38" s="6">
        <v>1231352</v>
      </c>
      <c r="I38" s="6">
        <v>606827</v>
      </c>
      <c r="J38" s="6">
        <v>624525</v>
      </c>
      <c r="K38" s="6">
        <v>1209667</v>
      </c>
      <c r="L38" s="6">
        <v>596131</v>
      </c>
      <c r="M38" s="6">
        <v>613536</v>
      </c>
      <c r="N38" s="6">
        <v>1203401</v>
      </c>
      <c r="O38" s="6">
        <v>593808</v>
      </c>
      <c r="P38" s="6">
        <v>609593</v>
      </c>
      <c r="Q38" s="6">
        <v>1206861</v>
      </c>
      <c r="R38" s="6">
        <v>596822</v>
      </c>
      <c r="S38" s="6">
        <v>610039</v>
      </c>
    </row>
    <row r="39" spans="1:19">
      <c r="A39" s="7"/>
      <c r="B39" s="6"/>
      <c r="C39" s="6"/>
      <c r="D39" s="6"/>
      <c r="E39" s="6"/>
      <c r="F39" s="6"/>
      <c r="G39" s="6"/>
      <c r="H39" s="6"/>
      <c r="I39" s="6"/>
      <c r="J39" s="6"/>
      <c r="K39" s="6"/>
      <c r="L39" s="6"/>
      <c r="M39" s="6"/>
      <c r="N39" s="6"/>
      <c r="O39" s="6"/>
      <c r="P39" s="6"/>
      <c r="Q39" s="6"/>
      <c r="R39" s="6"/>
      <c r="S39" s="6"/>
    </row>
    <row r="40" spans="1:19">
      <c r="A40" s="9" t="s">
        <v>1</v>
      </c>
      <c r="B40" s="10">
        <v>43.7</v>
      </c>
      <c r="C40" s="10">
        <v>41.8</v>
      </c>
      <c r="D40" s="10">
        <v>45.5</v>
      </c>
      <c r="E40" s="10">
        <v>43.8</v>
      </c>
      <c r="F40" s="10">
        <v>41.9</v>
      </c>
      <c r="G40" s="10">
        <v>45.6</v>
      </c>
      <c r="H40" s="10">
        <v>44.3</v>
      </c>
      <c r="I40" s="10">
        <v>42.2</v>
      </c>
      <c r="J40" s="10">
        <v>46.1</v>
      </c>
      <c r="K40" s="10">
        <v>44.9</v>
      </c>
      <c r="L40" s="10">
        <v>42.8</v>
      </c>
      <c r="M40" s="10">
        <v>46.7</v>
      </c>
      <c r="N40" s="10">
        <v>45.3</v>
      </c>
      <c r="O40" s="10">
        <v>43.1</v>
      </c>
      <c r="P40" s="10">
        <v>47.1</v>
      </c>
      <c r="Q40" s="10">
        <v>45.6</v>
      </c>
      <c r="R40" s="10">
        <v>43.4</v>
      </c>
      <c r="S40" s="10">
        <v>47.5</v>
      </c>
    </row>
    <row r="41" spans="1:19" ht="30" customHeight="1">
      <c r="A41" s="67" t="s">
        <v>39</v>
      </c>
      <c r="B41" s="67"/>
      <c r="C41" s="67"/>
      <c r="D41" s="67"/>
      <c r="E41" s="67"/>
      <c r="F41" s="67"/>
      <c r="G41" s="67"/>
      <c r="H41" s="67"/>
      <c r="I41" s="67"/>
      <c r="J41" s="67"/>
      <c r="K41" s="67"/>
      <c r="L41" s="67"/>
      <c r="M41" s="67"/>
      <c r="N41" s="67"/>
      <c r="O41" s="67"/>
      <c r="P41" s="67"/>
      <c r="Q41" s="67"/>
      <c r="R41" s="67"/>
      <c r="S41" s="67"/>
    </row>
    <row r="42" spans="1:19" ht="30" customHeight="1">
      <c r="A42" s="68" t="s">
        <v>40</v>
      </c>
      <c r="B42" s="69"/>
      <c r="C42" s="69"/>
      <c r="D42" s="69"/>
      <c r="E42" s="69"/>
      <c r="F42" s="69"/>
      <c r="G42" s="69"/>
      <c r="H42" s="69"/>
      <c r="I42" s="69"/>
      <c r="J42" s="69"/>
      <c r="K42" s="69"/>
      <c r="L42" s="69"/>
      <c r="M42" s="69"/>
      <c r="N42" s="69"/>
      <c r="O42" s="69"/>
      <c r="P42" s="69"/>
      <c r="Q42" s="69"/>
      <c r="R42" s="69"/>
      <c r="S42" s="70"/>
    </row>
    <row r="43" spans="1:19" ht="15" customHeight="1">
      <c r="A43" s="71" t="s">
        <v>41</v>
      </c>
      <c r="B43" s="72"/>
      <c r="C43" s="72"/>
      <c r="D43" s="72"/>
      <c r="E43" s="72"/>
      <c r="F43" s="72"/>
      <c r="G43" s="72"/>
      <c r="H43" s="72"/>
      <c r="I43" s="72"/>
      <c r="J43" s="72"/>
      <c r="K43" s="72"/>
      <c r="L43" s="72"/>
      <c r="M43" s="72"/>
      <c r="N43" s="72"/>
      <c r="O43" s="72"/>
      <c r="P43" s="72"/>
      <c r="Q43" s="72"/>
      <c r="R43" s="72"/>
      <c r="S43" s="73"/>
    </row>
    <row r="44" spans="1:19" ht="15" customHeight="1">
      <c r="A44" s="74" t="s">
        <v>42</v>
      </c>
      <c r="B44" s="75"/>
      <c r="C44" s="75"/>
      <c r="D44" s="75"/>
      <c r="E44" s="75"/>
      <c r="F44" s="75"/>
      <c r="G44" s="75"/>
      <c r="H44" s="75"/>
      <c r="I44" s="75"/>
      <c r="J44" s="75"/>
      <c r="K44" s="75"/>
      <c r="L44" s="75"/>
      <c r="M44" s="75"/>
      <c r="N44" s="75"/>
      <c r="O44" s="75"/>
      <c r="P44" s="75"/>
      <c r="Q44" s="75"/>
      <c r="R44" s="75"/>
      <c r="S44" s="76"/>
    </row>
    <row r="45" spans="1:19" ht="15" customHeight="1">
      <c r="A45" s="74" t="s">
        <v>43</v>
      </c>
      <c r="B45" s="75"/>
      <c r="C45" s="75"/>
      <c r="D45" s="75"/>
      <c r="E45" s="75"/>
      <c r="F45" s="75"/>
      <c r="G45" s="75"/>
      <c r="H45" s="75"/>
      <c r="I45" s="75"/>
      <c r="J45" s="75"/>
      <c r="K45" s="75"/>
      <c r="L45" s="75"/>
      <c r="M45" s="75"/>
      <c r="N45" s="75"/>
      <c r="O45" s="75"/>
      <c r="P45" s="75"/>
      <c r="Q45" s="75"/>
      <c r="R45" s="75"/>
      <c r="S45" s="76"/>
    </row>
    <row r="46" spans="1:19" ht="15" customHeight="1">
      <c r="A46" s="63" t="s">
        <v>44</v>
      </c>
      <c r="B46" s="64"/>
      <c r="C46" s="64"/>
      <c r="D46" s="64"/>
      <c r="E46" s="64"/>
      <c r="F46" s="64"/>
      <c r="G46" s="64"/>
      <c r="H46" s="64"/>
      <c r="I46" s="64"/>
      <c r="J46" s="64"/>
      <c r="K46" s="64"/>
      <c r="L46" s="64"/>
      <c r="M46" s="64"/>
      <c r="N46" s="64"/>
      <c r="O46" s="64"/>
      <c r="P46" s="64"/>
      <c r="Q46" s="64"/>
      <c r="R46" s="64"/>
      <c r="S46" s="65"/>
    </row>
  </sheetData>
  <mergeCells count="16">
    <mergeCell ref="A46:S46"/>
    <mergeCell ref="E3:S3"/>
    <mergeCell ref="A41:S41"/>
    <mergeCell ref="A42:S42"/>
    <mergeCell ref="A43:S43"/>
    <mergeCell ref="A44:S44"/>
    <mergeCell ref="A45:S45"/>
    <mergeCell ref="A1:S1"/>
    <mergeCell ref="A2:S2"/>
    <mergeCell ref="E4:G4"/>
    <mergeCell ref="H4:J4"/>
    <mergeCell ref="K4:M4"/>
    <mergeCell ref="N4:P4"/>
    <mergeCell ref="Q4:S4"/>
    <mergeCell ref="A3:A5"/>
    <mergeCell ref="B3:D4"/>
  </mergeCells>
  <pageMargins left="0.25" right="0" top="0.85" bottom="1" header="0.5" footer="0.5"/>
  <pageSetup orientation="landscape" r:id="rId1"/>
  <headerFooter alignWithMargins="0">
    <oddHeader>&amp;C&amp;"Arial,Bold"Annual Estimates of the Resident Population for Selected Age Groups by Sex for Puerto Rico Commonwealth: April 1, 2020 to July 1, 2024</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2ACB8-69C5-4B0D-8B28-0C4576F94682}">
  <dimension ref="D3:E16"/>
  <sheetViews>
    <sheetView workbookViewId="0">
      <selection activeCell="D18" sqref="D18"/>
    </sheetView>
  </sheetViews>
  <sheetFormatPr defaultRowHeight="14.25"/>
  <cols>
    <col min="4" max="4" width="33.53125" bestFit="1" customWidth="1"/>
    <col min="5" max="5" width="18.19921875" bestFit="1" customWidth="1"/>
  </cols>
  <sheetData>
    <row r="3" spans="4:5">
      <c r="D3" t="s">
        <v>60</v>
      </c>
      <c r="E3" t="s">
        <v>61</v>
      </c>
    </row>
    <row r="5" spans="4:5">
      <c r="D5" t="s">
        <v>62</v>
      </c>
      <c r="E5" s="30">
        <v>23212.400000000001</v>
      </c>
    </row>
    <row r="6" spans="4:5">
      <c r="D6" t="s">
        <v>63</v>
      </c>
      <c r="E6" s="30">
        <v>12683.7</v>
      </c>
    </row>
    <row r="7" spans="4:5">
      <c r="D7" t="s">
        <v>64</v>
      </c>
      <c r="E7" s="30">
        <v>3709.8</v>
      </c>
    </row>
    <row r="8" spans="4:5">
      <c r="D8" t="s">
        <v>65</v>
      </c>
      <c r="E8" s="30">
        <v>1127.8</v>
      </c>
    </row>
    <row r="9" spans="4:5">
      <c r="D9" t="s">
        <v>66</v>
      </c>
      <c r="E9" s="30">
        <v>40733.699999999997</v>
      </c>
    </row>
    <row r="12" spans="4:5">
      <c r="D12" t="s">
        <v>67</v>
      </c>
    </row>
    <row r="14" spans="4:5">
      <c r="D14" t="s">
        <v>68</v>
      </c>
    </row>
    <row r="16" spans="4:5">
      <c r="D16" t="s">
        <v>69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401ACFC58A9B741966E24964F98E401" ma:contentTypeVersion="15" ma:contentTypeDescription="Create a new document." ma:contentTypeScope="" ma:versionID="ac809ca55fc7002d74a9772506effe29">
  <xsd:schema xmlns:xsd="http://www.w3.org/2001/XMLSchema" xmlns:xs="http://www.w3.org/2001/XMLSchema" xmlns:p="http://schemas.microsoft.com/office/2006/metadata/properties" xmlns:ns1="http://schemas.microsoft.com/sharepoint/v3" xmlns:ns2="1f23fbc9-fed8-4fe5-aa4f-ed739643a384" xmlns:ns3="a09e65a3-c7c6-46c4-8cad-d2b1e4cef29c" targetNamespace="http://schemas.microsoft.com/office/2006/metadata/properties" ma:root="true" ma:fieldsID="6b24f4ca2dda56f0b82b1f329a45acd9" ns1:_="" ns2:_="" ns3:_="">
    <xsd:import namespace="http://schemas.microsoft.com/sharepoint/v3"/>
    <xsd:import namespace="1f23fbc9-fed8-4fe5-aa4f-ed739643a384"/>
    <xsd:import namespace="a09e65a3-c7c6-46c4-8cad-d2b1e4cef29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f23fbc9-fed8-4fe5-aa4f-ed739643a3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aea84bf1-a941-4ccc-bbe9-6e1a58d22eaf"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09e65a3-c7c6-46c4-8cad-d2b1e4cef29c"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2e8b396a-6396-4d81-8fef-45dc7c2f2882}" ma:internalName="TaxCatchAll" ma:showField="CatchAllData" ma:web="a09e65a3-c7c6-46c4-8cad-d2b1e4cef29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f23fbc9-fed8-4fe5-aa4f-ed739643a384">
      <Terms xmlns="http://schemas.microsoft.com/office/infopath/2007/PartnerControls"/>
    </lcf76f155ced4ddcb4097134ff3c332f>
    <_ip_UnifiedCompliancePolicyUIAction xmlns="http://schemas.microsoft.com/sharepoint/v3" xsi:nil="true"/>
    <TaxCatchAll xmlns="a09e65a3-c7c6-46c4-8cad-d2b1e4cef29c" xsi:nil="true"/>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3B5AF9B-D882-428C-9210-01D59441F0B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f23fbc9-fed8-4fe5-aa4f-ed739643a384"/>
    <ds:schemaRef ds:uri="a09e65a3-c7c6-46c4-8cad-d2b1e4cef2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7C623F7-80FC-4825-ADE6-C80ADC5D88A0}">
  <ds:schemaRefs>
    <ds:schemaRef ds:uri="http://schemas.microsoft.com/office/2006/metadata/properties"/>
    <ds:schemaRef ds:uri="http://schemas.microsoft.com/office/infopath/2007/PartnerControls"/>
    <ds:schemaRef ds:uri="1f23fbc9-fed8-4fe5-aa4f-ed739643a384"/>
    <ds:schemaRef ds:uri="http://schemas.microsoft.com/sharepoint/v3"/>
    <ds:schemaRef ds:uri="a09e65a3-c7c6-46c4-8cad-d2b1e4cef29c"/>
  </ds:schemaRefs>
</ds:datastoreItem>
</file>

<file path=customXml/itemProps3.xml><?xml version="1.0" encoding="utf-8"?>
<ds:datastoreItem xmlns:ds="http://schemas.openxmlformats.org/officeDocument/2006/customXml" ds:itemID="{BC3638B5-7F0A-412F-941A-4F719E5300D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6</vt:i4>
      </vt:variant>
    </vt:vector>
  </HeadingPairs>
  <TitlesOfParts>
    <vt:vector size="11" baseType="lpstr">
      <vt:lpstr>Tabla 1</vt:lpstr>
      <vt:lpstr>Tabla 2 Resultados</vt:lpstr>
      <vt:lpstr>Estimado pob 2024-2026</vt:lpstr>
      <vt:lpstr>PRC-EST2024-AGESEX</vt:lpstr>
      <vt:lpstr>Sheet3</vt:lpstr>
      <vt:lpstr>'Tabla 1'!prc2024_agesex_72</vt:lpstr>
      <vt:lpstr>prc2024_agesex_72</vt:lpstr>
      <vt:lpstr>'PRC-EST2024-AGESEX'!Print_Area</vt:lpstr>
      <vt:lpstr>'Tabla 1'!Print_Area</vt:lpstr>
      <vt:lpstr>'PRC-EST2024-AGESEX'!Print_Titles</vt:lpstr>
      <vt:lpstr>'Tabla 1'!Print_Titles</vt:lpstr>
    </vt:vector>
  </TitlesOfParts>
  <Company>SAS Institute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sas user</dc:creator>
  <cp:lastModifiedBy>Juan C. Torres Acaba</cp:lastModifiedBy>
  <dcterms:created xsi:type="dcterms:W3CDTF">2025-05-28T15:57:35Z</dcterms:created>
  <dcterms:modified xsi:type="dcterms:W3CDTF">2026-06-18T20:28:11Z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0x0101009401ACFC58A9B741966E24964F98E401</vt:lpwstr>
  </property>
  <property fmtid="{D5CDD505-2E9C-101B-9397-08002B2CF9AE}" pid="3" name="MediaServiceImageTags">
    <vt:lpwstr/>
  </property>
</Properties>
</file>