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C1141\"/>
    </mc:Choice>
  </mc:AlternateContent>
  <xr:revisionPtr revIDLastSave="0" documentId="8_{82DA52EB-2A8B-4B48-A9F5-27EC37635935}" xr6:coauthVersionLast="47" xr6:coauthVersionMax="47" xr10:uidLastSave="{00000000-0000-0000-0000-000000000000}"/>
  <bookViews>
    <workbookView xWindow="-98" yWindow="-98" windowWidth="21795" windowHeight="13875" activeTab="1" xr2:uid="{CB330B35-4A68-4D3E-BECC-DD47B669A314}"/>
  </bookViews>
  <sheets>
    <sheet name="Hoja1" sheetId="1" r:id="rId1"/>
    <sheet name="Hoja4" sheetId="4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8" i="4" l="1"/>
  <c r="M10" i="4" s="1"/>
  <c r="L8" i="4"/>
  <c r="I8" i="4"/>
  <c r="I18" i="4"/>
  <c r="J11" i="4"/>
  <c r="I5" i="3"/>
  <c r="G6" i="3"/>
  <c r="L5" i="1"/>
  <c r="L8" i="1"/>
  <c r="N9" i="1"/>
  <c r="L4" i="1" s="1"/>
  <c r="M6" i="4" l="1"/>
  <c r="M5" i="4"/>
  <c r="M4" i="4"/>
  <c r="M17" i="4"/>
  <c r="M12" i="4"/>
  <c r="M11" i="4"/>
  <c r="J10" i="4"/>
  <c r="M16" i="4"/>
  <c r="M18" i="4" s="1"/>
  <c r="J3" i="4"/>
  <c r="M15" i="4"/>
  <c r="M3" i="4"/>
  <c r="M14" i="4"/>
  <c r="M7" i="4"/>
  <c r="M13" i="4"/>
  <c r="J17" i="4"/>
  <c r="J4" i="4"/>
  <c r="J16" i="4"/>
  <c r="J15" i="4"/>
  <c r="J14" i="4"/>
  <c r="J7" i="4"/>
  <c r="J13" i="4"/>
  <c r="J6" i="4"/>
  <c r="J12" i="4"/>
  <c r="J5" i="4"/>
  <c r="L3" i="1"/>
  <c r="L6" i="1"/>
  <c r="M8" i="4" l="1"/>
  <c r="J18" i="4"/>
  <c r="J8" i="4"/>
</calcChain>
</file>

<file path=xl/sharedStrings.xml><?xml version="1.0" encoding="utf-8"?>
<sst xmlns="http://schemas.openxmlformats.org/spreadsheetml/2006/main" count="29" uniqueCount="29">
  <si>
    <t>Grado</t>
  </si>
  <si>
    <t>Cantidad</t>
  </si>
  <si>
    <t>Totalmente conforme</t>
  </si>
  <si>
    <t>Sustancialmente conforme</t>
  </si>
  <si>
    <t>Parcialmente conforme</t>
  </si>
  <si>
    <t>Aplazado</t>
  </si>
  <si>
    <t>No evaluado</t>
  </si>
  <si>
    <t>No conforme</t>
  </si>
  <si>
    <t>.</t>
  </si>
  <si>
    <t># de parrafos evaluables en el Acuerdo</t>
  </si>
  <si>
    <t>Civiles</t>
  </si>
  <si>
    <t>Cadetes</t>
  </si>
  <si>
    <t>Oficiales de rango</t>
  </si>
  <si>
    <t>Integrantes</t>
  </si>
  <si>
    <t>Personal</t>
  </si>
  <si>
    <t xml:space="preserve">Aguadilla </t>
  </si>
  <si>
    <t>Aibonito</t>
  </si>
  <si>
    <t>Arecibo</t>
  </si>
  <si>
    <t>Bayamón</t>
  </si>
  <si>
    <t>Caguas</t>
  </si>
  <si>
    <t>Carolina</t>
  </si>
  <si>
    <t>Fajardo</t>
  </si>
  <si>
    <t xml:space="preserve">Guayama </t>
  </si>
  <si>
    <t>Humacao</t>
  </si>
  <si>
    <t>Mayaguez</t>
  </si>
  <si>
    <t>Ponce</t>
  </si>
  <si>
    <t>San Juan</t>
  </si>
  <si>
    <t>Utuado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</si>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</sst>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Myriad Pro Condensed"/>
    </font>
    <font>
      <sz val="12"/>
      <color rgb="FF000000"/>
      <name val="Myriad Pro Condensed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94A65"/>
        <bgColor rgb="FF0000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67" fontId="0" fillId="0" borderId="0" xfId="1" applyNumberFormat="1" applyFont="1" applyAlignment="1">
      <alignment horizontal="left"/>
    </xf>
    <xf numFmtId="0" fontId="0" fillId="3" borderId="0" xfId="0" applyFill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167" fontId="0" fillId="3" borderId="2" xfId="1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3" fontId="0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FB49-5600-474E-8A3D-2602E3FC2D5C}">
  <dimension ref="L2:O9"/>
  <sheetViews>
    <sheetView topLeftCell="F1" workbookViewId="0">
      <selection activeCell="K18" sqref="K18"/>
    </sheetView>
  </sheetViews>
  <sheetFormatPr baseColWidth="10" defaultRowHeight="14.25"/>
  <cols>
    <col min="12" max="12" width="10.6640625" customWidth="1"/>
    <col min="13" max="13" width="16.59765625" customWidth="1"/>
    <col min="14" max="14" width="10.33203125" customWidth="1"/>
    <col min="15" max="15" width="33" customWidth="1"/>
  </cols>
  <sheetData>
    <row r="2" spans="12:15" ht="15">
      <c r="M2" s="3" t="s">
        <v>0</v>
      </c>
      <c r="N2" s="3" t="s">
        <v>1</v>
      </c>
    </row>
    <row r="3" spans="12:15" ht="30">
      <c r="L3" s="9">
        <f>N3/N$9</f>
        <v>0.24056603773584906</v>
      </c>
      <c r="M3" s="2" t="s">
        <v>2</v>
      </c>
      <c r="N3" s="5">
        <v>51</v>
      </c>
    </row>
    <row r="4" spans="12:15" ht="30">
      <c r="L4" s="9">
        <f t="shared" ref="L4:L8" si="0">N4/N$9</f>
        <v>6.6037735849056603E-2</v>
      </c>
      <c r="M4" s="2" t="s">
        <v>3</v>
      </c>
      <c r="N4" s="5">
        <v>14</v>
      </c>
    </row>
    <row r="5" spans="12:15" ht="30">
      <c r="L5" s="9">
        <f t="shared" si="0"/>
        <v>0.51415094339622647</v>
      </c>
      <c r="M5" s="2" t="s">
        <v>4</v>
      </c>
      <c r="N5" s="5">
        <v>109</v>
      </c>
    </row>
    <row r="6" spans="12:15" ht="15">
      <c r="L6" s="9">
        <f t="shared" si="0"/>
        <v>0.13207547169811321</v>
      </c>
      <c r="M6" s="2" t="s">
        <v>5</v>
      </c>
      <c r="N6" s="5">
        <v>28</v>
      </c>
    </row>
    <row r="7" spans="12:15" ht="15.4">
      <c r="L7" s="9"/>
      <c r="M7" s="2" t="s">
        <v>6</v>
      </c>
      <c r="N7" s="13" t="s">
        <v>8</v>
      </c>
    </row>
    <row r="8" spans="12:15" ht="15.4" thickBot="1">
      <c r="L8" s="9">
        <f t="shared" si="0"/>
        <v>4.716981132075472E-2</v>
      </c>
      <c r="M8" s="2" t="s">
        <v>7</v>
      </c>
      <c r="N8" s="7">
        <v>10</v>
      </c>
    </row>
    <row r="9" spans="12:15" ht="14.65" thickBot="1">
      <c r="N9" s="8">
        <f>SUM(N3:N8)</f>
        <v>212</v>
      </c>
      <c r="O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BF22-8476-4B1F-9BF3-5151B796DBA5}">
  <dimension ref="H2:M18"/>
  <sheetViews>
    <sheetView tabSelected="1" workbookViewId="0">
      <selection activeCell="G19" sqref="G19"/>
    </sheetView>
  </sheetViews>
  <sheetFormatPr baseColWidth="10" defaultRowHeight="14.25"/>
  <cols>
    <col min="8" max="8" width="10.3984375" bestFit="1" customWidth="1"/>
    <col min="9" max="9" width="9.59765625" customWidth="1"/>
    <col min="10" max="10" width="9.19921875" customWidth="1"/>
    <col min="11" max="11" width="10.6640625" style="6"/>
  </cols>
  <sheetData>
    <row r="2" spans="8:13" ht="15">
      <c r="H2" s="1" t="s">
        <v>28</v>
      </c>
      <c r="I2" s="1">
        <v>2025</v>
      </c>
      <c r="L2" s="1">
        <v>2026</v>
      </c>
    </row>
    <row r="3" spans="8:13" ht="15">
      <c r="H3" s="4" t="s">
        <v>26</v>
      </c>
      <c r="I3" s="14">
        <v>13814</v>
      </c>
      <c r="J3" s="15">
        <f>I3/I$18</f>
        <v>0.16640767108766097</v>
      </c>
      <c r="L3" s="14">
        <v>5219</v>
      </c>
      <c r="M3" s="15">
        <f>L3/L$18</f>
        <v>0.15933445275530453</v>
      </c>
    </row>
    <row r="4" spans="8:13" ht="15">
      <c r="H4" s="4" t="s">
        <v>18</v>
      </c>
      <c r="I4" s="14">
        <v>13538</v>
      </c>
      <c r="J4" s="15">
        <f>I4/I$18</f>
        <v>0.16308289063158782</v>
      </c>
      <c r="L4" s="14">
        <v>5401</v>
      </c>
      <c r="M4" s="15">
        <f>L4/L$18</f>
        <v>0.16489085635780798</v>
      </c>
    </row>
    <row r="5" spans="8:13" ht="15">
      <c r="H5" s="4" t="s">
        <v>20</v>
      </c>
      <c r="I5" s="14">
        <v>8760</v>
      </c>
      <c r="J5" s="15">
        <f>I5/I$18</f>
        <v>0.10552564056232157</v>
      </c>
      <c r="L5" s="14">
        <v>3965</v>
      </c>
      <c r="M5" s="15">
        <f>L5/L$18</f>
        <v>0.12105022134025339</v>
      </c>
    </row>
    <row r="6" spans="8:13" ht="15">
      <c r="H6" s="4" t="s">
        <v>17</v>
      </c>
      <c r="I6" s="14">
        <v>7737</v>
      </c>
      <c r="J6" s="15">
        <f>I6/I$18</f>
        <v>9.3202269524050446E-2</v>
      </c>
      <c r="L6" s="14">
        <v>3037</v>
      </c>
      <c r="M6" s="15">
        <f>L6/L$18</f>
        <v>9.2718668905510615E-2</v>
      </c>
    </row>
    <row r="7" spans="8:13" ht="15.4" thickBot="1">
      <c r="H7" s="4" t="s">
        <v>25</v>
      </c>
      <c r="I7" s="14">
        <v>6983</v>
      </c>
      <c r="J7" s="15">
        <f>I7/I$18</f>
        <v>8.4119354799850624E-2</v>
      </c>
      <c r="L7" s="14">
        <v>2709</v>
      </c>
      <c r="M7" s="15">
        <f>L7/L$18</f>
        <v>8.2704930544954966E-2</v>
      </c>
    </row>
    <row r="8" spans="8:13" ht="14.65" thickBot="1">
      <c r="I8" s="19">
        <f>SUM(I3:I7)</f>
        <v>50832</v>
      </c>
      <c r="J8" s="16">
        <f>SUM(J3:J7)</f>
        <v>0.61233782660547142</v>
      </c>
      <c r="L8" s="19">
        <f>SUM(L3:L7)</f>
        <v>20331</v>
      </c>
      <c r="M8" s="16">
        <f>SUM(M3:M7)</f>
        <v>0.62069912990383158</v>
      </c>
    </row>
    <row r="9" spans="8:13">
      <c r="J9" s="6"/>
    </row>
    <row r="10" spans="8:13" ht="15">
      <c r="H10" s="2" t="s">
        <v>19</v>
      </c>
      <c r="I10" s="14">
        <v>6231</v>
      </c>
      <c r="J10" s="15">
        <f>I10/I$18</f>
        <v>7.5060532687651338E-2</v>
      </c>
      <c r="L10" s="14">
        <v>2359</v>
      </c>
      <c r="M10" s="15">
        <f>L10/L$18</f>
        <v>7.2019539001679136E-2</v>
      </c>
    </row>
    <row r="11" spans="8:13" ht="15">
      <c r="H11" s="2" t="s">
        <v>15</v>
      </c>
      <c r="I11" s="14">
        <v>5245</v>
      </c>
      <c r="J11" s="15">
        <f>I11/I$18</f>
        <v>6.3182874971390024E-2</v>
      </c>
      <c r="L11" s="14">
        <v>2000</v>
      </c>
      <c r="M11" s="15">
        <f>L11/L$18</f>
        <v>6.105938024729049E-2</v>
      </c>
    </row>
    <row r="12" spans="8:13" ht="15">
      <c r="H12" s="2" t="s">
        <v>24</v>
      </c>
      <c r="I12" s="14">
        <v>4462</v>
      </c>
      <c r="J12" s="15">
        <f>I12/I$18</f>
        <v>5.3750617373182513E-2</v>
      </c>
      <c r="L12" s="14">
        <v>1769</v>
      </c>
      <c r="M12" s="15">
        <f>L12/L$18</f>
        <v>5.4007021828728435E-2</v>
      </c>
    </row>
    <row r="13" spans="8:13" ht="15">
      <c r="H13" s="2" t="s">
        <v>23</v>
      </c>
      <c r="I13" s="14">
        <v>4052</v>
      </c>
      <c r="J13" s="15">
        <f>I13/I$18</f>
        <v>4.8811631913073854E-2</v>
      </c>
      <c r="L13" s="14">
        <v>1429</v>
      </c>
      <c r="M13" s="15">
        <f>L13/L$18</f>
        <v>4.3626927186689056E-2</v>
      </c>
    </row>
    <row r="14" spans="8:13" ht="15">
      <c r="H14" s="2" t="s">
        <v>22</v>
      </c>
      <c r="I14" s="14">
        <v>3729</v>
      </c>
      <c r="J14" s="15">
        <f>I14/I$18</f>
        <v>4.4920675074988252E-2</v>
      </c>
      <c r="L14" s="14">
        <v>1318</v>
      </c>
      <c r="M14" s="15">
        <f>L14/L$18</f>
        <v>4.023813158296443E-2</v>
      </c>
    </row>
    <row r="15" spans="8:13" ht="15">
      <c r="H15" s="2" t="s">
        <v>21</v>
      </c>
      <c r="I15" s="14">
        <v>3657</v>
      </c>
      <c r="J15" s="15">
        <f>I15/I$18</f>
        <v>4.4053341042969173E-2</v>
      </c>
      <c r="L15" s="14">
        <v>1633</v>
      </c>
      <c r="M15" s="15">
        <f>L15/L$18</f>
        <v>4.9854983971912688E-2</v>
      </c>
    </row>
    <row r="16" spans="8:13" ht="15">
      <c r="H16" s="2" t="s">
        <v>16</v>
      </c>
      <c r="I16" s="14">
        <v>2752</v>
      </c>
      <c r="J16" s="15">
        <f>I16/I$18</f>
        <v>3.3151434112729333E-2</v>
      </c>
      <c r="L16" s="14">
        <v>1226</v>
      </c>
      <c r="M16" s="15">
        <f>L16/L$18</f>
        <v>3.7429400091589071E-2</v>
      </c>
    </row>
    <row r="17" spans="8:13" ht="15.4" thickBot="1">
      <c r="H17" s="2" t="s">
        <v>27</v>
      </c>
      <c r="I17" s="17">
        <v>2053</v>
      </c>
      <c r="J17" s="15">
        <f>I17/I$18</f>
        <v>2.4731066218544085E-2</v>
      </c>
      <c r="L17" s="14">
        <v>690</v>
      </c>
      <c r="M17" s="15">
        <f>L17/L$18</f>
        <v>2.1065486185315219E-2</v>
      </c>
    </row>
    <row r="18" spans="8:13" ht="14.65" thickBot="1">
      <c r="I18" s="18">
        <f>SUM(I3:I7,I10:I17)</f>
        <v>83013</v>
      </c>
      <c r="J18" s="16">
        <f>SUM(J10:J17)</f>
        <v>0.38766217339452852</v>
      </c>
      <c r="L18" s="18">
        <f>SUM(L3:L7,L10:L17)</f>
        <v>32755</v>
      </c>
      <c r="M18" s="16">
        <f>SUM(M10:M17)</f>
        <v>0.37930087009616853</v>
      </c>
    </row>
  </sheetData>
  <sortState xmlns:xlrd2="http://schemas.microsoft.com/office/spreadsheetml/2017/richdata2" ref="H3:I15">
    <sortCondition descending="1" ref="I3:I15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3BAC7-7BFF-4AC8-B1BB-AC8FB04A656C}">
  <dimension ref="A1:I6"/>
  <sheetViews>
    <sheetView workbookViewId="0">
      <selection activeCell="G9" sqref="G9"/>
    </sheetView>
  </sheetViews>
  <sheetFormatPr baseColWidth="10" defaultRowHeight="14.25"/>
  <cols>
    <col min="6" max="6" width="12.59765625" style="6" customWidth="1"/>
    <col min="7" max="7" width="10.19921875" style="6" customWidth="1"/>
  </cols>
  <sheetData>
    <row r="1" spans="1:9">
      <c r="A1" s="10">
        <v>2026</v>
      </c>
      <c r="B1" s="10"/>
    </row>
    <row r="2" spans="1:9" ht="15">
      <c r="F2" s="3" t="s">
        <v>13</v>
      </c>
      <c r="G2" s="3" t="s">
        <v>14</v>
      </c>
    </row>
    <row r="3" spans="1:9" ht="15">
      <c r="F3" s="2" t="s">
        <v>11</v>
      </c>
      <c r="G3" s="5">
        <v>691</v>
      </c>
    </row>
    <row r="4" spans="1:9" ht="15">
      <c r="F4" s="2" t="s">
        <v>10</v>
      </c>
      <c r="G4" s="5">
        <v>818</v>
      </c>
    </row>
    <row r="5" spans="1:9" ht="30">
      <c r="F5" s="2" t="s">
        <v>12</v>
      </c>
      <c r="G5" s="11">
        <v>9849</v>
      </c>
      <c r="I5" s="5">
        <f>SUM(7564,1219,692,164,106,55,19,16,14)</f>
        <v>9849</v>
      </c>
    </row>
    <row r="6" spans="1:9">
      <c r="G6" s="12">
        <f>SUM(G3,G4,G5)</f>
        <v>11358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6FE0BA-CD8F-4E8C-8785-1D63573244AA}"/>
</file>

<file path=customXml/itemProps2.xml><?xml version="1.0" encoding="utf-8"?>
<ds:datastoreItem xmlns:ds="http://schemas.openxmlformats.org/officeDocument/2006/customXml" ds:itemID="{57B05B66-F22A-49CD-B336-215A5930BB28}"/>
</file>

<file path=customXml/itemProps3.xml><?xml version="1.0" encoding="utf-8"?>
<ds:datastoreItem xmlns:ds="http://schemas.openxmlformats.org/officeDocument/2006/customXml" ds:itemID="{A31EBF9E-E682-46B3-9832-8DF0CD714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2026-06-22T17:29:34Z</dcterms:created>
  <dcterms:modified xsi:type="dcterms:W3CDTF">2026-06-23T18:25:43Z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