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ronaldrivas/Documents/El Estudio Conciente/OPAL/Informes/046 _ Proyecto del Senado 1111/"/>
    </mc:Choice>
  </mc:AlternateContent>
  <xr:revisionPtr revIDLastSave="0" documentId="13_ncr:1_{D60AC4E5-4655-FA46-B451-1A62BA9BDFB0}" xr6:coauthVersionLast="47" xr6:coauthVersionMax="47" xr10:uidLastSave="{00000000-0000-0000-0000-000000000000}"/>
  <bookViews>
    <workbookView xWindow="0" yWindow="660" windowWidth="30240" windowHeight="18980" xr2:uid="{2E2CA861-CD2E-4806-AA70-AAAE4A9A51D3}"/>
  </bookViews>
  <sheets>
    <sheet name="Tabla 1" sheetId="4" r:id="rId1"/>
    <sheet name="Tabla 2" sheetId="3" r:id="rId2"/>
    <sheet name="Tabla 3" sheetId="1" r:id="rId3"/>
    <sheet name="Tabla 4" sheetId="2" r:id="rId4"/>
    <sheet name="Tabla 5" sheetId="5" r:id="rId5"/>
  </sheets>
  <externalReferences>
    <externalReference r:id="rId6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M4" i="2" l="1"/>
  <c r="M5" i="2"/>
  <c r="H8" i="3"/>
  <c r="H7" i="3"/>
  <c r="I4" i="2" l="1"/>
  <c r="K4" i="2"/>
  <c r="J4" i="2"/>
  <c r="I5" i="2" l="1"/>
  <c r="J5" i="2"/>
  <c r="K5" i="2"/>
  <c r="L4" i="2" l="1"/>
  <c r="L5" i="2" l="1"/>
</calcChain>
</file>

<file path=xl/sharedStrings.xml><?xml version="1.0" encoding="utf-8"?>
<sst xmlns="http://schemas.openxmlformats.org/spreadsheetml/2006/main" count="24" uniqueCount="22">
  <si>
    <t>TERPR2025</t>
  </si>
  <si>
    <t>TEB-409 ($ en millons)</t>
  </si>
  <si>
    <t>Año contributivo</t>
  </si>
  <si>
    <t>Gasto tributario</t>
  </si>
  <si>
    <t>Total</t>
  </si>
  <si>
    <t>Proporción</t>
  </si>
  <si>
    <t>Bastón y andador</t>
  </si>
  <si>
    <t xml:space="preserve">Bastón </t>
  </si>
  <si>
    <t>Andador</t>
  </si>
  <si>
    <t>Dispositivos</t>
  </si>
  <si>
    <t>Andador y silla de ruedas</t>
  </si>
  <si>
    <t>Otros</t>
  </si>
  <si>
    <t>Año Fiscal</t>
  </si>
  <si>
    <t>Efecto Fiscal</t>
  </si>
  <si>
    <t>Estimado de Ventas</t>
  </si>
  <si>
    <t xml:space="preserve">IVU Potencial </t>
  </si>
  <si>
    <t>Estimado de Efecto Fiscal</t>
  </si>
  <si>
    <t>Población 65 años o más</t>
  </si>
  <si>
    <t>%</t>
  </si>
  <si>
    <t>Total Efecto Fiscal</t>
  </si>
  <si>
    <t>IVU Estatal</t>
  </si>
  <si>
    <t>IVU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</si>
</sst>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$&quot;#,##0.0"/>
    <numFmt numFmtId="165" formatCode="&quot;$&quot;#,##0"/>
    <numFmt numFmtId="166" formatCode="0.0%"/>
    <numFmt numFmtId="167" formatCode="0.0"/>
  </numFmts>
  <fonts count="9">
    <font>
      <sz val="11"/>
      <color theme="1"/>
      <name val="Aptos Narrow"/>
      <family val="2"/>
      <scheme val="minor"/>
    </font>
    <font>
      <sz val="12"/>
      <color rgb="FF000000"/>
      <name val="Myriad Pro Condensed"/>
    </font>
    <font>
      <sz val="8"/>
      <name val="Aptos Narrow"/>
      <family val="2"/>
      <scheme val="minor"/>
    </font>
    <font>
      <b/>
      <sz val="12"/>
      <color rgb="FFFFFFFF"/>
      <name val="MyriadPro-Cond"/>
    </font>
    <font>
      <sz val="12"/>
      <color rgb="FF000000"/>
      <name val="MyriadPro-Cond"/>
    </font>
    <font>
      <b/>
      <sz val="12"/>
      <color rgb="FF000000"/>
      <name val="MyriadPro-Cond"/>
    </font>
    <font>
      <sz val="12"/>
      <color theme="1"/>
      <name val="MyriadPro-Cond"/>
    </font>
    <font>
      <b/>
      <sz val="12"/>
      <color theme="0"/>
      <name val="MyriadPro-Cond"/>
    </font>
    <font>
      <b/>
      <sz val="12"/>
      <color theme="1"/>
      <name val="MyriadPro-Cond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194A65"/>
        <bgColor rgb="FF000000"/>
      </patternFill>
    </fill>
    <fill>
      <patternFill patternType="solid">
        <fgColor rgb="FF194A65"/>
        <bgColor indexed="64"/>
      </patternFill>
    </fill>
  </fills>
  <borders count="4">
    <border>
      <left/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 applyAlignment="1">
      <alignment horizontal="left" wrapText="1"/>
    </xf>
    <xf numFmtId="0" fontId="0" fillId="2" borderId="0" xfId="0" applyFill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166" fontId="4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166" fontId="5" fillId="0" borderId="2" xfId="0" applyNumberFormat="1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 wrapText="1"/>
    </xf>
    <xf numFmtId="165" fontId="4" fillId="0" borderId="2" xfId="0" applyNumberFormat="1" applyFont="1" applyBorder="1" applyAlignment="1">
      <alignment horizontal="center" vertical="center" wrapText="1"/>
    </xf>
    <xf numFmtId="165" fontId="5" fillId="0" borderId="2" xfId="0" applyNumberFormat="1" applyFont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167" fontId="8" fillId="0" borderId="2" xfId="0" applyNumberFormat="1" applyFont="1" applyBorder="1" applyAlignment="1">
      <alignment horizontal="center" vertical="center" wrapText="1"/>
    </xf>
    <xf numFmtId="165" fontId="8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167" fontId="6" fillId="0" borderId="2" xfId="0" applyNumberFormat="1" applyFont="1" applyBorder="1" applyAlignment="1">
      <alignment horizontal="center" vertical="center" wrapText="1"/>
    </xf>
    <xf numFmtId="165" fontId="6" fillId="0" borderId="2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94A6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opalpr.sharepoint.com/sites/InformesAF2024/Shared%20Documents/&#128119;&#8205;&#9794;&#65039;Informes%20Preliminares/Proyecto%20del%20Senado%201111/1.%20Datos/DATOS%20-%20PS1111.xlsx" TargetMode="External"/><Relationship Id="rId1" Type="http://schemas.openxmlformats.org/officeDocument/2006/relationships/externalLinkPath" Target="https://opalpr.sharepoint.com/sites/InformesAF2024/Shared%20Documents/&#128119;&#8205;&#9794;&#65039;Informes%20Preliminares/Proyecto%20del%20Senado%201111/1.%20Datos/DATOS%20-%20PS11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  <sheetName val="data"/>
      <sheetName val="i_HTS6_2271"/>
      <sheetName val="MA"/>
      <sheetName val="65+"/>
      <sheetName val="Estimado Censo 65+"/>
      <sheetName val="Sheet3"/>
    </sheetNames>
    <sheetDataSet>
      <sheetData sheetId="0"/>
      <sheetData sheetId="1"/>
      <sheetData sheetId="2"/>
      <sheetData sheetId="3"/>
      <sheetData sheetId="4"/>
      <sheetData sheetId="5">
        <row r="20">
          <cell r="I20">
            <v>8053928.0740088522</v>
          </cell>
          <cell r="K20">
            <v>8279323.1597914416</v>
          </cell>
          <cell r="M20">
            <v>8462309.7264632676</v>
          </cell>
          <cell r="O20">
            <v>8632858.3522811197</v>
          </cell>
          <cell r="Q20">
            <v>8814961.1564980634</v>
          </cell>
        </row>
        <row r="22">
          <cell r="I22">
            <v>926201.7285110181</v>
          </cell>
          <cell r="K22">
            <v>952122.16337601584</v>
          </cell>
          <cell r="M22">
            <v>973165.61854327586</v>
          </cell>
          <cell r="O22">
            <v>992778.71051232878</v>
          </cell>
          <cell r="Q22">
            <v>1013720.5329972773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B8C48-FB45-4C99-85CE-D751819D4499}">
  <dimension ref="C3:D8"/>
  <sheetViews>
    <sheetView tabSelected="1" workbookViewId="0">
      <selection activeCell="G23" sqref="G23"/>
    </sheetView>
  </sheetViews>
  <sheetFormatPr baseColWidth="10" defaultColWidth="10.6640625" defaultRowHeight="15"/>
  <cols>
    <col min="3" max="3" width="10.33203125" customWidth="1"/>
    <col min="4" max="4" width="14.83203125" customWidth="1"/>
  </cols>
  <sheetData>
    <row r="3" spans="3:4" ht="34">
      <c r="C3" s="3" t="s">
        <v>12</v>
      </c>
      <c r="D3" s="3" t="s">
        <v>17</v>
      </c>
    </row>
    <row r="4" spans="3:4" ht="16">
      <c r="C4" s="4">
        <v>2027</v>
      </c>
      <c r="D4" s="5">
        <v>788696.02267159743</v>
      </c>
    </row>
    <row r="5" spans="3:4" ht="16">
      <c r="C5" s="4">
        <v>2028</v>
      </c>
      <c r="D5" s="5">
        <v>790222.475126595</v>
      </c>
    </row>
    <row r="6" spans="3:4" ht="16">
      <c r="C6" s="4">
        <v>2029</v>
      </c>
      <c r="D6" s="5">
        <v>792627.75535753986</v>
      </c>
    </row>
    <row r="7" spans="3:4" ht="16">
      <c r="C7" s="4">
        <v>2030</v>
      </c>
      <c r="D7" s="5">
        <v>794304.81683705444</v>
      </c>
    </row>
    <row r="8" spans="3:4" ht="16">
      <c r="C8" s="4">
        <v>2031</v>
      </c>
      <c r="D8" s="5">
        <v>796183.54830216058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F8F20-41F2-427D-AFD0-7FC21044C856}">
  <dimension ref="G2:I8"/>
  <sheetViews>
    <sheetView workbookViewId="0">
      <selection activeCell="K19" sqref="K19"/>
    </sheetView>
  </sheetViews>
  <sheetFormatPr baseColWidth="10" defaultColWidth="10.6640625" defaultRowHeight="15"/>
  <cols>
    <col min="7" max="7" width="17.33203125" bestFit="1" customWidth="1"/>
    <col min="8" max="8" width="12.1640625" bestFit="1" customWidth="1"/>
  </cols>
  <sheetData>
    <row r="2" spans="7:9" ht="22.5" customHeight="1">
      <c r="G2" s="7" t="s">
        <v>9</v>
      </c>
      <c r="H2" s="7" t="s">
        <v>5</v>
      </c>
    </row>
    <row r="3" spans="7:9" ht="22.5" customHeight="1">
      <c r="G3" s="4" t="s">
        <v>7</v>
      </c>
      <c r="H3" s="8">
        <v>0.443</v>
      </c>
    </row>
    <row r="4" spans="7:9" ht="22.5" customHeight="1">
      <c r="G4" s="4" t="s">
        <v>6</v>
      </c>
      <c r="H4" s="8">
        <v>0.157</v>
      </c>
    </row>
    <row r="5" spans="7:9" ht="22.5" customHeight="1">
      <c r="G5" s="4" t="s">
        <v>8</v>
      </c>
      <c r="H5" s="8">
        <v>0.151</v>
      </c>
    </row>
    <row r="6" spans="7:9" ht="17">
      <c r="G6" s="4" t="s">
        <v>10</v>
      </c>
      <c r="H6" s="8">
        <v>8.3000000000000004E-2</v>
      </c>
    </row>
    <row r="7" spans="7:9" ht="22.5" customHeight="1">
      <c r="G7" s="4" t="s">
        <v>11</v>
      </c>
      <c r="H7" s="8">
        <f>1-SUM(H3:H6)</f>
        <v>0.16600000000000004</v>
      </c>
    </row>
    <row r="8" spans="7:9" ht="22.5" customHeight="1">
      <c r="G8" s="9" t="s">
        <v>4</v>
      </c>
      <c r="H8" s="10">
        <f>SUM(H3:H7)</f>
        <v>1</v>
      </c>
      <c r="I8" s="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3E3D6-2284-48FF-A032-A9FF0A1868F4}">
  <dimension ref="A2:E10"/>
  <sheetViews>
    <sheetView workbookViewId="0">
      <selection activeCell="E36" sqref="E36"/>
    </sheetView>
  </sheetViews>
  <sheetFormatPr baseColWidth="10" defaultColWidth="10.6640625" defaultRowHeight="15"/>
  <cols>
    <col min="3" max="3" width="19.1640625" bestFit="1" customWidth="1"/>
    <col min="4" max="4" width="13.33203125" customWidth="1"/>
    <col min="5" max="5" width="17.1640625" customWidth="1"/>
  </cols>
  <sheetData>
    <row r="2" spans="1:5">
      <c r="D2" s="2" t="s">
        <v>1</v>
      </c>
      <c r="E2" s="2"/>
    </row>
    <row r="3" spans="1:5" ht="16">
      <c r="A3" s="1" t="s">
        <v>0</v>
      </c>
      <c r="D3" s="2"/>
      <c r="E3" s="2"/>
    </row>
    <row r="5" spans="1:5" ht="17">
      <c r="D5" s="3" t="s">
        <v>2</v>
      </c>
      <c r="E5" s="3" t="s">
        <v>3</v>
      </c>
    </row>
    <row r="6" spans="1:5" ht="16">
      <c r="D6" s="4">
        <v>2026</v>
      </c>
      <c r="E6" s="11">
        <v>6.8</v>
      </c>
    </row>
    <row r="7" spans="1:5" ht="16">
      <c r="D7" s="4">
        <v>2027</v>
      </c>
      <c r="E7" s="11">
        <v>7</v>
      </c>
    </row>
    <row r="8" spans="1:5" ht="16">
      <c r="D8" s="4">
        <v>2028</v>
      </c>
      <c r="E8" s="11">
        <v>7.1</v>
      </c>
    </row>
    <row r="9" spans="1:5" ht="16">
      <c r="D9" s="4">
        <v>2029</v>
      </c>
      <c r="E9" s="11">
        <v>7.2</v>
      </c>
    </row>
    <row r="10" spans="1:5" ht="16">
      <c r="D10" s="4">
        <v>2030</v>
      </c>
      <c r="E10" s="11">
        <v>7.3</v>
      </c>
    </row>
  </sheetData>
  <mergeCells count="1">
    <mergeCell ref="D2:E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E903A-DACD-4D5D-9E1F-5FB175E0C4BE}">
  <dimension ref="H3:M6"/>
  <sheetViews>
    <sheetView workbookViewId="0">
      <selection activeCell="E14" sqref="E14"/>
    </sheetView>
  </sheetViews>
  <sheetFormatPr baseColWidth="10" defaultColWidth="10.6640625" defaultRowHeight="15"/>
  <cols>
    <col min="8" max="8" width="17.6640625" customWidth="1"/>
    <col min="9" max="13" width="13.6640625" bestFit="1" customWidth="1"/>
  </cols>
  <sheetData>
    <row r="3" spans="8:13" ht="17">
      <c r="H3" s="3" t="s">
        <v>13</v>
      </c>
      <c r="I3" s="3">
        <v>2027</v>
      </c>
      <c r="J3" s="3">
        <v>2028</v>
      </c>
      <c r="K3" s="3">
        <v>2029</v>
      </c>
      <c r="L3" s="3">
        <v>2030</v>
      </c>
      <c r="M3" s="3">
        <v>2031</v>
      </c>
    </row>
    <row r="4" spans="8:13" ht="37.5" customHeight="1">
      <c r="H4" s="4" t="s">
        <v>14</v>
      </c>
      <c r="I4" s="12">
        <f>'[1]Estimado Censo 65+'!$I$20</f>
        <v>8053928.0740088522</v>
      </c>
      <c r="J4" s="12">
        <f>'[1]Estimado Censo 65+'!$K$20</f>
        <v>8279323.1597914416</v>
      </c>
      <c r="K4" s="12">
        <f>'[1]Estimado Censo 65+'!$M$20</f>
        <v>8462309.7264632676</v>
      </c>
      <c r="L4" s="12">
        <f>'[1]Estimado Censo 65+'!$O$20</f>
        <v>8632858.3522811197</v>
      </c>
      <c r="M4" s="12">
        <f>'[1]Estimado Censo 65+'!$Q$20</f>
        <v>8814961.1564980634</v>
      </c>
    </row>
    <row r="5" spans="8:13" ht="27" customHeight="1">
      <c r="H5" s="4" t="s">
        <v>15</v>
      </c>
      <c r="I5" s="12">
        <f>'[1]Estimado Censo 65+'!$I$22</f>
        <v>926201.7285110181</v>
      </c>
      <c r="J5" s="12">
        <f>'[1]Estimado Censo 65+'!$K$22</f>
        <v>952122.16337601584</v>
      </c>
      <c r="K5" s="12">
        <f>'[1]Estimado Censo 65+'!$M$22</f>
        <v>973165.61854327586</v>
      </c>
      <c r="L5" s="12">
        <f>'[1]Estimado Censo 65+'!$O$22</f>
        <v>992778.71051232878</v>
      </c>
      <c r="M5" s="12">
        <f>'[1]Estimado Censo 65+'!$Q$22</f>
        <v>1013720.5329972773</v>
      </c>
    </row>
    <row r="6" spans="8:13" ht="37.5" customHeight="1">
      <c r="H6" s="9" t="s">
        <v>16</v>
      </c>
      <c r="I6" s="13">
        <v>727994.55860966025</v>
      </c>
      <c r="J6" s="13">
        <v>748368.02041354845</v>
      </c>
      <c r="K6" s="13">
        <v>764908.17617501481</v>
      </c>
      <c r="L6" s="13">
        <v>780324.06646269048</v>
      </c>
      <c r="M6" s="13">
        <v>796784.33893585997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069B8-B517-6B49-8287-3EBBB5103E05}">
  <dimension ref="B3:D6"/>
  <sheetViews>
    <sheetView workbookViewId="0">
      <selection activeCell="E24" sqref="E24"/>
    </sheetView>
  </sheetViews>
  <sheetFormatPr baseColWidth="10" defaultRowHeight="15"/>
  <cols>
    <col min="2" max="2" width="13.33203125" customWidth="1"/>
  </cols>
  <sheetData>
    <row r="3" spans="2:4" ht="17">
      <c r="B3" s="14" t="s">
        <v>13</v>
      </c>
      <c r="C3" s="14" t="s">
        <v>18</v>
      </c>
      <c r="D3" s="14" t="s">
        <v>13</v>
      </c>
    </row>
    <row r="4" spans="2:4" ht="17">
      <c r="B4" s="15" t="s">
        <v>19</v>
      </c>
      <c r="C4" s="16">
        <v>11.5</v>
      </c>
      <c r="D4" s="17">
        <v>727995</v>
      </c>
    </row>
    <row r="5" spans="2:4" ht="17">
      <c r="B5" s="18" t="s">
        <v>20</v>
      </c>
      <c r="C5" s="19">
        <v>10</v>
      </c>
      <c r="D5" s="20">
        <v>633039</v>
      </c>
    </row>
    <row r="6" spans="2:4" ht="17">
      <c r="B6" s="18" t="s">
        <v>21</v>
      </c>
      <c r="C6" s="19">
        <v>1.5</v>
      </c>
      <c r="D6" s="20">
        <v>94956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f23fbc9-fed8-4fe5-aa4f-ed739643a384">
      <Terms xmlns="http://schemas.microsoft.com/office/infopath/2007/PartnerControls"/>
    </lcf76f155ced4ddcb4097134ff3c332f>
    <_ip_UnifiedCompliancePolicyUIAction xmlns="http://schemas.microsoft.com/sharepoint/v3" xsi:nil="true"/>
    <TaxCatchAll xmlns="a09e65a3-c7c6-46c4-8cad-d2b1e4cef29c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01ACFC58A9B741966E24964F98E401" ma:contentTypeVersion="15" ma:contentTypeDescription="Create a new document." ma:contentTypeScope="" ma:versionID="ac809ca55fc7002d74a9772506effe29">
  <xsd:schema xmlns:xsd="http://www.w3.org/2001/XMLSchema" xmlns:xs="http://www.w3.org/2001/XMLSchema" xmlns:p="http://schemas.microsoft.com/office/2006/metadata/properties" xmlns:ns1="http://schemas.microsoft.com/sharepoint/v3" xmlns:ns2="1f23fbc9-fed8-4fe5-aa4f-ed739643a384" xmlns:ns3="a09e65a3-c7c6-46c4-8cad-d2b1e4cef29c" targetNamespace="http://schemas.microsoft.com/office/2006/metadata/properties" ma:root="true" ma:fieldsID="6b24f4ca2dda56f0b82b1f329a45acd9" ns1:_="" ns2:_="" ns3:_="">
    <xsd:import namespace="http://schemas.microsoft.com/sharepoint/v3"/>
    <xsd:import namespace="1f23fbc9-fed8-4fe5-aa4f-ed739643a384"/>
    <xsd:import namespace="a09e65a3-c7c6-46c4-8cad-d2b1e4cef2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23fbc9-fed8-4fe5-aa4f-ed739643a38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aea84bf1-a941-4ccc-bbe9-6e1a58d22ea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9e65a3-c7c6-46c4-8cad-d2b1e4cef29c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2e8b396a-6396-4d81-8fef-45dc7c2f2882}" ma:internalName="TaxCatchAll" ma:showField="CatchAllData" ma:web="a09e65a3-c7c6-46c4-8cad-d2b1e4cef29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893791E-6533-4829-BAE4-036079BE1026}">
  <ds:schemaRefs>
    <ds:schemaRef ds:uri="http://schemas.microsoft.com/office/2006/metadata/properties"/>
    <ds:schemaRef ds:uri="http://schemas.microsoft.com/office/infopath/2007/PartnerControls"/>
    <ds:schemaRef ds:uri="1f23fbc9-fed8-4fe5-aa4f-ed739643a384"/>
    <ds:schemaRef ds:uri="http://schemas.microsoft.com/sharepoint/v3"/>
    <ds:schemaRef ds:uri="a09e65a3-c7c6-46c4-8cad-d2b1e4cef29c"/>
  </ds:schemaRefs>
</ds:datastoreItem>
</file>

<file path=customXml/itemProps2.xml><?xml version="1.0" encoding="utf-8"?>
<ds:datastoreItem xmlns:ds="http://schemas.openxmlformats.org/officeDocument/2006/customXml" ds:itemID="{FECB5AE8-2BD0-4CD6-932B-398A7936657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B640D45-FDF2-4C35-907B-30F7E2FBD6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f23fbc9-fed8-4fe5-aa4f-ed739643a384"/>
    <ds:schemaRef ds:uri="a09e65a3-c7c6-46c4-8cad-d2b1e4cef2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Tabla 1</vt:lpstr>
      <vt:lpstr>Tabla 2</vt:lpstr>
      <vt:lpstr>Tabla 3</vt:lpstr>
      <vt:lpstr>Tabla 4</vt:lpstr>
      <vt:lpstr>Tabla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Fabian A. Otero Maldonado</dc:creator>
  <cp:lastModifiedBy>Ronald Rivas</cp:lastModifiedBy>
  <dcterms:created xsi:type="dcterms:W3CDTF">2026-08-07T01:55:33Z</dcterms:created>
  <dcterms:modified xsi:type="dcterms:W3CDTF">2026-08-14T15:58:56Z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0x0101009401ACFC58A9B741966E24964F98E401</vt:lpwstr>
  </property>
  <property fmtid="{D5CDD505-2E9C-101B-9397-08002B2CF9AE}" pid="3" name="MediaServiceImageTags">
    <vt:lpwstr/>
  </property>
</Properties>
</file>