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opalpr.sharepoint.com/sites/InformesAF2024/Shared Documents/👷‍♂️Informes Preliminares/PS 1472/2. Tabla/"/>
    </mc:Choice>
  </mc:AlternateContent>
  <xr:revisionPtr revIDLastSave="182" documentId="8_{4C34972B-9383-46BF-891A-114FC8DC903E}" xr6:coauthVersionLast="47" xr6:coauthVersionMax="47" xr10:uidLastSave="{E6EF44F5-9B8C-4863-9FE7-8D17DAE3699F}"/>
  <bookViews>
    <workbookView xWindow="68895" yWindow="0" windowWidth="26010" windowHeight="20985" activeTab="1" xr2:uid="{D65B2E55-DEBE-4D2D-97E2-7EFB1EFF6DB9}"/>
  </bookViews>
  <sheets>
    <sheet name="Hoja1" sheetId="1" r:id="rId1"/>
    <sheet name="Hoja2" sheetId="2" r:id="rId2"/>
  </sheets>
  <externalReferences>
    <externalReference r:id="rId3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G8" i="1" l="1"/>
  <c r="B8" i="2" l="1"/>
  <c r="B3" i="2"/>
  <c r="G16" i="2"/>
  <c r="B4" i="2"/>
  <c r="G13" i="2"/>
  <c r="B5" i="2"/>
  <c r="B6" i="2"/>
  <c r="B7" i="2"/>
  <c r="B2" i="2"/>
  <c r="G14" i="2"/>
  <c r="I14" i="2" s="1"/>
  <c r="J14" i="2" s="1"/>
  <c r="G15" i="2"/>
  <c r="I15" i="2" s="1"/>
  <c r="J15" i="2" s="1"/>
  <c r="B9" i="2" l="1"/>
  <c r="H12" i="2" s="1"/>
  <c r="H17" i="2" s="1"/>
  <c r="G17" i="2"/>
  <c r="I13" i="2"/>
  <c r="J13" i="2" s="1"/>
  <c r="I16" i="2"/>
  <c r="J16" i="2" s="1"/>
  <c r="I12" i="2"/>
  <c r="J12" i="2" s="1"/>
  <c r="J17" i="2" l="1"/>
  <c r="I17" i="2"/>
</calcChain>
</file>

<file path=xl/sharedStrings.xml><?xml version="1.0" encoding="utf-8"?>
<sst xmlns="http://schemas.openxmlformats.org/spreadsheetml/2006/main" count="14" uniqueCount="13">
  <si>
    <t>Cantidad</t>
  </si>
  <si>
    <t>Remedio provisional</t>
  </si>
  <si>
    <t>Puestos permanentes</t>
  </si>
  <si>
    <t>Puestos por contrato</t>
  </si>
  <si>
    <t xml:space="preserve">Asistentes totales </t>
  </si>
  <si>
    <t xml:space="preserve">Tipo de asistentes </t>
  </si>
  <si>
    <t>Año fiscal</t>
  </si>
  <si>
    <t>IVU</t>
  </si>
  <si>
    <t>Efecto fiscal neto</t>
  </si>
  <si>
    <t>Cuotas cobradas</t>
  </si>
  <si>
    <t>Efecto acumulado</t>
  </si>
  <si>
    <t>Reembolso RUP</t>
  </si>
  <si>
    <t>Exención RUP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</si>
</sst>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"/>
  </numFmts>
  <fonts count="4">
    <font>
      <sz val="11"/>
      <color theme="1"/>
      <name val="Aptos Narrow"/>
      <family val="2"/>
      <scheme val="minor"/>
    </font>
    <font>
      <b/>
      <sz val="12"/>
      <color rgb="FFFFFFFF"/>
      <name val="Myriad Pro Condensed"/>
    </font>
    <font>
      <sz val="12"/>
      <color rgb="FF000000"/>
      <name val="Myriad Pro Condensed"/>
    </font>
    <font>
      <b/>
      <sz val="12"/>
      <color rgb="FF000000"/>
      <name val="Myriad Pro Condensed"/>
    </font>
  </fonts>
  <fills count="3">
    <fill>
      <patternFill patternType="none"/>
    </fill>
    <fill>
      <patternFill patternType="gray125"/>
    </fill>
    <fill>
      <patternFill patternType="solid">
        <fgColor rgb="FF194A65"/>
        <bgColor rgb="FF00000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164" fontId="2" fillId="0" borderId="1" xfId="0" quotePrefix="1" applyNumberFormat="1" applyFont="1" applyBorder="1" applyAlignment="1">
      <alignment horizontal="center" vertical="center" wrapText="1"/>
    </xf>
    <xf numFmtId="164" fontId="0" fillId="0" borderId="0" xfId="0" applyNumberFormat="1"/>
    <xf numFmtId="164" fontId="0" fillId="0" borderId="0" xfId="0" applyNumberFormat="1" applyAlignment="1">
      <alignment horizontal="center"/>
    </xf>
    <xf numFmtId="164" fontId="3" fillId="0" borderId="1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1.%20Datos/DATOS-PS1472.xlsx" TargetMode="External"/><Relationship Id="rId2" Type="http://schemas.openxmlformats.org/officeDocument/2006/relationships/externalLinkPath" Target="https://opalpr.sharepoint.com/sites/InformesAF2024/Shared%20Documents/&#128119;&#8205;&#9794;&#65039;Informes%20Preliminares/PS%201472/1.%20Datos/DATOS-PS1472.xlsx" TargetMode="External"/><Relationship Id="rId1" Type="http://schemas.openxmlformats.org/officeDocument/2006/relationships/externalLinkPath" Target="/sites/InformesAF2024/Shared%20Documents/&#128119;&#8205;&#9794;&#65039;Informes%20Preliminares/PS%201472/1.%20Datos/DATOS-PS147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Hoja1"/>
    </sheetNames>
    <sheetDataSet>
      <sheetData sheetId="0">
        <row r="3">
          <cell r="B3">
            <v>4397</v>
          </cell>
        </row>
        <row r="4">
          <cell r="B4">
            <v>747</v>
          </cell>
        </row>
        <row r="9">
          <cell r="A9">
            <v>100</v>
          </cell>
          <cell r="C9">
            <v>0.4</v>
          </cell>
          <cell r="D9">
            <v>0.08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7AF836-6F72-4D9F-AE5C-8D705B6C50B2}">
  <dimension ref="F4:G8"/>
  <sheetViews>
    <sheetView workbookViewId="0">
      <selection activeCell="F20" sqref="F20"/>
    </sheetView>
  </sheetViews>
  <sheetFormatPr defaultColWidth="10.6640625" defaultRowHeight="14.25"/>
  <cols>
    <col min="6" max="6" width="21.53125" bestFit="1" customWidth="1"/>
    <col min="7" max="7" width="10" bestFit="1" customWidth="1"/>
    <col min="13" max="13" width="11.796875" bestFit="1" customWidth="1"/>
  </cols>
  <sheetData>
    <row r="4" spans="6:7" ht="15">
      <c r="F4" s="1" t="s">
        <v>5</v>
      </c>
      <c r="G4" s="1" t="s">
        <v>0</v>
      </c>
    </row>
    <row r="5" spans="6:7" ht="15">
      <c r="F5" s="3" t="s">
        <v>2</v>
      </c>
      <c r="G5" s="2">
        <v>2191</v>
      </c>
    </row>
    <row r="6" spans="6:7" ht="15">
      <c r="F6" s="3" t="s">
        <v>3</v>
      </c>
      <c r="G6" s="2">
        <v>4397</v>
      </c>
    </row>
    <row r="7" spans="6:7" ht="15">
      <c r="F7" s="3" t="s">
        <v>1</v>
      </c>
      <c r="G7" s="2">
        <v>747</v>
      </c>
    </row>
    <row r="8" spans="6:7" ht="15">
      <c r="F8" s="4" t="s">
        <v>4</v>
      </c>
      <c r="G8" s="5">
        <f>SUM(G5:G7)</f>
        <v>7335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AD1079-18E5-4F8F-A8A6-F534014A1DC9}">
  <dimension ref="A1:K18"/>
  <sheetViews>
    <sheetView tabSelected="1" workbookViewId="0">
      <selection activeCell="F11" sqref="F11:J17"/>
    </sheetView>
  </sheetViews>
  <sheetFormatPr defaultColWidth="10.6640625" defaultRowHeight="14.25"/>
  <cols>
    <col min="1" max="1" width="6.53125" bestFit="1" customWidth="1"/>
    <col min="2" max="2" width="10.33203125" bestFit="1" customWidth="1"/>
    <col min="6" max="6" width="15.796875" customWidth="1"/>
    <col min="7" max="7" width="11.6640625" customWidth="1"/>
    <col min="8" max="8" width="18.19921875" customWidth="1"/>
    <col min="9" max="9" width="9.86328125" customWidth="1"/>
    <col min="10" max="10" width="13.6640625" bestFit="1" customWidth="1"/>
  </cols>
  <sheetData>
    <row r="1" spans="1:10" ht="30">
      <c r="A1" s="1" t="s">
        <v>6</v>
      </c>
      <c r="B1" s="1" t="s">
        <v>9</v>
      </c>
    </row>
    <row r="2" spans="1:10" ht="15">
      <c r="A2" s="6">
        <v>2021</v>
      </c>
      <c r="B2" s="8">
        <f>SUM([1]Hoja1!$B$3:$B$4)*[1]Hoja1!$A$9</f>
        <v>514400</v>
      </c>
    </row>
    <row r="3" spans="1:10" ht="15">
      <c r="A3" s="6">
        <v>2022</v>
      </c>
      <c r="B3" s="8">
        <f>SUM([1]Hoja1!$B$3:$B$4)*[1]Hoja1!$A$9</f>
        <v>514400</v>
      </c>
    </row>
    <row r="4" spans="1:10" ht="15">
      <c r="A4" s="6">
        <v>2023</v>
      </c>
      <c r="B4" s="8">
        <f>SUM([1]Hoja1!$B$3:$B$4)*[1]Hoja1!$A$9</f>
        <v>514400</v>
      </c>
    </row>
    <row r="5" spans="1:10" ht="15">
      <c r="A5" s="6">
        <v>2024</v>
      </c>
      <c r="B5" s="8">
        <f>SUM([1]Hoja1!$B$3:$B$4)*[1]Hoja1!$A$9</f>
        <v>514400</v>
      </c>
    </row>
    <row r="6" spans="1:10" ht="15">
      <c r="A6" s="6">
        <v>2025</v>
      </c>
      <c r="B6" s="8">
        <f>SUM([1]Hoja1!$B$3:$B$4)*[1]Hoja1!$A$9</f>
        <v>514400</v>
      </c>
    </row>
    <row r="7" spans="1:10" ht="15">
      <c r="A7" s="6">
        <v>2026</v>
      </c>
      <c r="B7" s="8">
        <f>SUM([1]Hoja1!$B$3:$B$4)*[1]Hoja1!$A$9</f>
        <v>514400</v>
      </c>
    </row>
    <row r="8" spans="1:10" ht="15">
      <c r="A8" s="6">
        <v>2027</v>
      </c>
      <c r="B8" s="8">
        <f>SUM([1]Hoja1!$B$3:$B$4)*[1]Hoja1!$A$9</f>
        <v>514400</v>
      </c>
    </row>
    <row r="9" spans="1:10">
      <c r="B9" s="10">
        <f>SUM(B3:B8)</f>
        <v>3086400</v>
      </c>
    </row>
    <row r="11" spans="1:10" ht="30">
      <c r="F11" s="1" t="s">
        <v>6</v>
      </c>
      <c r="G11" s="1" t="s">
        <v>12</v>
      </c>
      <c r="H11" s="1" t="s">
        <v>11</v>
      </c>
      <c r="I11" s="1" t="s">
        <v>7</v>
      </c>
      <c r="J11" s="1" t="s">
        <v>8</v>
      </c>
    </row>
    <row r="12" spans="1:10" ht="15">
      <c r="F12" s="6">
        <v>2027</v>
      </c>
      <c r="G12" s="7">
        <v>0</v>
      </c>
      <c r="H12" s="7">
        <f>B9</f>
        <v>3086400</v>
      </c>
      <c r="I12" s="7">
        <f>H12*[1]Hoja1!$C$9*[1]Hoja1!$D$9</f>
        <v>98764.800000000003</v>
      </c>
      <c r="J12" s="7">
        <f>H12-I12</f>
        <v>2987635.2</v>
      </c>
    </row>
    <row r="13" spans="1:10" ht="15">
      <c r="F13" s="6">
        <v>2028</v>
      </c>
      <c r="G13" s="7">
        <f>SUM([1]Hoja1!$B$3:$B$4)*[1]Hoja1!$A$9</f>
        <v>514400</v>
      </c>
      <c r="H13" s="7">
        <v>0</v>
      </c>
      <c r="I13" s="7">
        <f>G13*[1]Hoja1!$C$9*[1]Hoja1!$D$9</f>
        <v>16460.8</v>
      </c>
      <c r="J13" s="7">
        <f>G13-I13</f>
        <v>497939.20000000001</v>
      </c>
    </row>
    <row r="14" spans="1:10" ht="15">
      <c r="F14" s="6">
        <v>2029</v>
      </c>
      <c r="G14" s="7">
        <f>SUM([1]Hoja1!$B$3:$B$4)*[1]Hoja1!$A$9</f>
        <v>514400</v>
      </c>
      <c r="H14" s="7">
        <v>0</v>
      </c>
      <c r="I14" s="7">
        <f>G14*[1]Hoja1!$C$9*[1]Hoja1!$D$9</f>
        <v>16460.8</v>
      </c>
      <c r="J14" s="7">
        <f>G14-I14</f>
        <v>497939.20000000001</v>
      </c>
    </row>
    <row r="15" spans="1:10" ht="15">
      <c r="F15" s="6">
        <v>2030</v>
      </c>
      <c r="G15" s="7">
        <f>SUM([1]Hoja1!$B$3:$B$4)*[1]Hoja1!$A$9</f>
        <v>514400</v>
      </c>
      <c r="H15" s="7">
        <v>0</v>
      </c>
      <c r="I15" s="7">
        <f>G15*[1]Hoja1!$C$9*[1]Hoja1!$D$9</f>
        <v>16460.8</v>
      </c>
      <c r="J15" s="7">
        <f>G15-I15</f>
        <v>497939.20000000001</v>
      </c>
    </row>
    <row r="16" spans="1:10" ht="15">
      <c r="F16" s="6">
        <v>2031</v>
      </c>
      <c r="G16" s="7">
        <f>SUM([1]Hoja1!$B$3:$B$4)*[1]Hoja1!$A$9</f>
        <v>514400</v>
      </c>
      <c r="H16" s="7">
        <v>0</v>
      </c>
      <c r="I16" s="7">
        <f>G16*[1]Hoja1!$C$9*[1]Hoja1!$D$9</f>
        <v>16460.8</v>
      </c>
      <c r="J16" s="7">
        <f>G16-I16</f>
        <v>497939.20000000001</v>
      </c>
    </row>
    <row r="17" spans="6:11" ht="30">
      <c r="F17" s="4" t="s">
        <v>10</v>
      </c>
      <c r="G17" s="11">
        <f>SUM(G12:G16)</f>
        <v>2057600</v>
      </c>
      <c r="H17" s="11">
        <f>SUM(H12:H16)</f>
        <v>3086400</v>
      </c>
      <c r="I17" s="11">
        <f>SUM(I12:I16)</f>
        <v>164607.99999999997</v>
      </c>
      <c r="J17" s="11">
        <f>SUM(J12:J16)</f>
        <v>4979392.0000000009</v>
      </c>
    </row>
    <row r="18" spans="6:11">
      <c r="K18" s="9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f23fbc9-fed8-4fe5-aa4f-ed739643a384">
      <Terms xmlns="http://schemas.microsoft.com/office/infopath/2007/PartnerControls"/>
    </lcf76f155ced4ddcb4097134ff3c332f>
    <_ip_UnifiedCompliancePolicyUIAction xmlns="http://schemas.microsoft.com/sharepoint/v3" xsi:nil="true"/>
    <TaxCatchAll xmlns="a09e65a3-c7c6-46c4-8cad-d2b1e4cef29c" xsi:nil="true"/>
    <_ip_UnifiedCompliancePolicyProperties xmlns="http://schemas.microsoft.com/sharepoint/v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401ACFC58A9B741966E24964F98E401" ma:contentTypeVersion="15" ma:contentTypeDescription="Create a new document." ma:contentTypeScope="" ma:versionID="ac809ca55fc7002d74a9772506effe29">
  <xsd:schema xmlns:xsd="http://www.w3.org/2001/XMLSchema" xmlns:xs="http://www.w3.org/2001/XMLSchema" xmlns:p="http://schemas.microsoft.com/office/2006/metadata/properties" xmlns:ns1="http://schemas.microsoft.com/sharepoint/v3" xmlns:ns2="1f23fbc9-fed8-4fe5-aa4f-ed739643a384" xmlns:ns3="a09e65a3-c7c6-46c4-8cad-d2b1e4cef29c" targetNamespace="http://schemas.microsoft.com/office/2006/metadata/properties" ma:root="true" ma:fieldsID="6b24f4ca2dda56f0b82b1f329a45acd9" ns1:_="" ns2:_="" ns3:_="">
    <xsd:import namespace="http://schemas.microsoft.com/sharepoint/v3"/>
    <xsd:import namespace="1f23fbc9-fed8-4fe5-aa4f-ed739643a384"/>
    <xsd:import namespace="a09e65a3-c7c6-46c4-8cad-d2b1e4cef29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MediaServiceDateTaken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1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2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23fbc9-fed8-4fe5-aa4f-ed739643a38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aea84bf1-a941-4ccc-bbe9-6e1a58d22ea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09e65a3-c7c6-46c4-8cad-d2b1e4cef29c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2e8b396a-6396-4d81-8fef-45dc7c2f2882}" ma:internalName="TaxCatchAll" ma:showField="CatchAllData" ma:web="a09e65a3-c7c6-46c4-8cad-d2b1e4cef29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53F536B-134F-4AC7-9230-E562BFBB61B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B3FB844-5B11-4136-8FB5-BD4BBCE15B35}">
  <ds:schemaRefs>
    <ds:schemaRef ds:uri="http://schemas.microsoft.com/office/2006/metadata/properties"/>
    <ds:schemaRef ds:uri="http://schemas.microsoft.com/office/infopath/2007/PartnerControls"/>
    <ds:schemaRef ds:uri="1f23fbc9-fed8-4fe5-aa4f-ed739643a384"/>
    <ds:schemaRef ds:uri="http://schemas.microsoft.com/sharepoint/v3"/>
    <ds:schemaRef ds:uri="a09e65a3-c7c6-46c4-8cad-d2b1e4cef29c"/>
  </ds:schemaRefs>
</ds:datastoreItem>
</file>

<file path=customXml/itemProps3.xml><?xml version="1.0" encoding="utf-8"?>
<ds:datastoreItem xmlns:ds="http://schemas.openxmlformats.org/officeDocument/2006/customXml" ds:itemID="{417A5141-D7BB-4BA5-9E47-52FB9BBBF10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f23fbc9-fed8-4fe5-aa4f-ed739643a384"/>
    <ds:schemaRef ds:uri="a09e65a3-c7c6-46c4-8cad-d2b1e4cef29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Hoja1</vt:lpstr>
      <vt:lpstr>Hoja2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Fabian A. Otero Maldonado</dc:creator>
  <cp:lastModifiedBy>Hecrian Martinez Martinez</cp:lastModifiedBy>
  <dcterms:created xsi:type="dcterms:W3CDTF">2026-10-20T17:28:07Z</dcterms:created>
  <dcterms:modified xsi:type="dcterms:W3CDTF">2026-10-22T19:41:51Z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0x0101009401ACFC58A9B741966E24964F98E401</vt:lpwstr>
  </property>
  <property fmtid="{D5CDD505-2E9C-101B-9397-08002B2CF9AE}" pid="3" name="MediaServiceImageTags">
    <vt:lpwstr/>
  </property>
</Properties>
</file>