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urcscotland-my.sharepoint.com/personal/moderator_urcscotland_org_uk/Documents/Documents/Moderator (LS)/Synod/Synod Committees &amp; Groups/Resources Committee/2026/2027 budget/"/>
    </mc:Choice>
  </mc:AlternateContent>
  <xr:revisionPtr revIDLastSave="0" documentId="8_{F12567D5-4E2C-4A10-AF4B-87E5959538E4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Sheet1" sheetId="1" r:id="rId1"/>
  </sheets>
  <definedNames>
    <definedName name="_xlnm.Print_Area" localSheetId="0">Sheet1!$A$1:$N$56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9" i="1" l="1"/>
  <c r="N48" i="1"/>
  <c r="N51" i="1"/>
  <c r="N41" i="1"/>
  <c r="N47" i="1" l="1"/>
  <c r="N46" i="1"/>
  <c r="N43" i="1"/>
  <c r="N23" i="1"/>
  <c r="N28" i="1" l="1"/>
  <c r="N29" i="1"/>
  <c r="N30" i="1"/>
  <c r="N33" i="1" l="1"/>
  <c r="N34" i="1"/>
  <c r="N35" i="1"/>
  <c r="N36" i="1"/>
  <c r="N37" i="1"/>
  <c r="N38" i="1"/>
  <c r="N39" i="1"/>
  <c r="N40" i="1"/>
  <c r="N42" i="1"/>
  <c r="N44" i="1"/>
  <c r="N45" i="1"/>
  <c r="N50" i="1"/>
  <c r="C14" i="1"/>
  <c r="D14" i="1"/>
  <c r="E14" i="1"/>
  <c r="F14" i="1"/>
  <c r="G14" i="1"/>
  <c r="H14" i="1"/>
  <c r="I14" i="1"/>
  <c r="J14" i="1"/>
  <c r="K14" i="1"/>
  <c r="L14" i="1"/>
  <c r="M14" i="1"/>
  <c r="B14" i="1"/>
  <c r="N14" i="1" s="1"/>
  <c r="N54" i="1" l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N32" i="1"/>
  <c r="N31" i="1"/>
  <c r="N27" i="1"/>
  <c r="N26" i="1"/>
  <c r="N25" i="1"/>
  <c r="N24" i="1"/>
  <c r="N22" i="1"/>
  <c r="N21" i="1"/>
  <c r="N20" i="1"/>
  <c r="N19" i="1"/>
  <c r="N18" i="1"/>
  <c r="N17" i="1"/>
  <c r="N16" i="1"/>
  <c r="N15" i="1"/>
  <c r="N13" i="1"/>
  <c r="N12" i="1"/>
  <c r="N11" i="1"/>
  <c r="N10" i="1"/>
  <c r="N9" i="1"/>
  <c r="N8" i="1"/>
  <c r="N7" i="1"/>
  <c r="N6" i="1"/>
  <c r="N5" i="1"/>
  <c r="N4" i="1"/>
  <c r="I55" i="1" l="1"/>
  <c r="C55" i="1"/>
  <c r="M55" i="1"/>
  <c r="K55" i="1"/>
  <c r="L55" i="1"/>
  <c r="D55" i="1"/>
  <c r="E55" i="1"/>
  <c r="F55" i="1"/>
  <c r="G55" i="1"/>
  <c r="H55" i="1"/>
  <c r="N53" i="1"/>
  <c r="J55" i="1"/>
  <c r="B55" i="1"/>
  <c r="B56" i="1" s="1"/>
  <c r="N55" i="1" l="1"/>
  <c r="N56" i="1" s="1"/>
  <c r="C56" i="1"/>
  <c r="D56" i="1" s="1"/>
  <c r="E56" i="1" s="1"/>
  <c r="F56" i="1" s="1"/>
  <c r="G56" i="1" s="1"/>
  <c r="H56" i="1" s="1"/>
  <c r="I56" i="1" s="1"/>
  <c r="J56" i="1" s="1"/>
  <c r="K56" i="1" s="1"/>
  <c r="L56" i="1" s="1"/>
  <c r="M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Elisabeth  Jones</author>
  </authors>
  <commentList>
    <comment ref="D38" authorId="0" shapeId="0" xr:uid="{34C4E236-7388-4F6D-B247-8C39B565985B}">
      <text>
        <r>
          <rPr>
            <b/>
            <sz val="9"/>
            <color indexed="81"/>
            <rFont val="Tahoma"/>
            <family val="2"/>
          </rPr>
          <t>Elisabeth  Jones:</t>
        </r>
        <r>
          <rPr>
            <sz val="9"/>
            <color indexed="81"/>
            <rFont val="Tahoma"/>
            <family val="2"/>
          </rPr>
          <t xml:space="preserve">
Stirling conference</t>
        </r>
      </text>
    </comment>
    <comment ref="G41" authorId="0" shapeId="0" xr:uid="{BCAEECAE-9D16-4C56-A2F1-901A37D04BC9}">
      <text>
        <r>
          <rPr>
            <b/>
            <sz val="9"/>
            <color indexed="81"/>
            <rFont val="Tahoma"/>
            <family val="2"/>
          </rPr>
          <t>Elisabeth  Jones:</t>
        </r>
        <r>
          <rPr>
            <sz val="9"/>
            <color indexed="81"/>
            <rFont val="Tahoma"/>
            <family val="2"/>
          </rPr>
          <t xml:space="preserve">
Church Life fund</t>
        </r>
      </text>
    </comment>
    <comment ref="K41" authorId="0" shapeId="0" xr:uid="{91D25152-0E2B-46B1-B7CB-46A39F41B6EC}">
      <text>
        <r>
          <rPr>
            <b/>
            <sz val="9"/>
            <color indexed="81"/>
            <rFont val="Tahoma"/>
            <family val="2"/>
          </rPr>
          <t>Elisabeth  Jones:</t>
        </r>
        <r>
          <rPr>
            <sz val="9"/>
            <color indexed="81"/>
            <rFont val="Tahoma"/>
            <family val="2"/>
          </rPr>
          <t xml:space="preserve">
Legacy of Slavery</t>
        </r>
      </text>
    </comment>
    <comment ref="M41" authorId="0" shapeId="0" xr:uid="{04268E5A-6ACE-45F5-8A8F-D64E0C1B5D73}">
      <text>
        <r>
          <rPr>
            <b/>
            <sz val="9"/>
            <color indexed="81"/>
            <rFont val="Tahoma"/>
            <family val="2"/>
          </rPr>
          <t>Elisabeth  Jones:</t>
        </r>
        <r>
          <rPr>
            <sz val="9"/>
            <color indexed="81"/>
            <rFont val="Tahoma"/>
            <family val="2"/>
          </rPr>
          <t xml:space="preserve">
Ministers christmas gift
</t>
        </r>
      </text>
    </comment>
  </commentList>
</comments>
</file>

<file path=xl/sharedStrings.xml><?xml version="1.0" encoding="utf-8"?>
<sst xmlns="http://schemas.openxmlformats.org/spreadsheetml/2006/main" count="69" uniqueCount="69">
  <si>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</si>
  <si>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</si>
  <si>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</si>
  <si>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</si>
  <si>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</si>
  <si>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</si>
  <si>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</si>
  <si>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</si>
  <si>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</si>
  <si>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</si>
  <si>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</si>
  <si>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Dec</t>
  </si>
  <si>
    <t>Budget Total</t>
  </si>
  <si>
    <t>Notes</t>
  </si>
  <si>
    <t>Income</t>
  </si>
  <si>
    <t>Resource Sharing</t>
  </si>
  <si>
    <t xml:space="preserve">Sale of Investments </t>
  </si>
  <si>
    <t>Gifts Donations &amp; Legacies</t>
  </si>
  <si>
    <t>Dividend Income</t>
  </si>
  <si>
    <t>Sale of Churches/Manses</t>
  </si>
  <si>
    <t>Loan Repayment</t>
  </si>
  <si>
    <t>Interest Income</t>
  </si>
  <si>
    <t>Grants</t>
  </si>
  <si>
    <t xml:space="preserve">Other </t>
  </si>
  <si>
    <t>Total Income</t>
  </si>
  <si>
    <t>Expenditure</t>
  </si>
  <si>
    <t>Lay Staff Salaries</t>
  </si>
  <si>
    <t>Per last year plus Safeguarding Officer salary plus Salary increases agreed</t>
  </si>
  <si>
    <t>Employers Pension Contributions</t>
  </si>
  <si>
    <t>Hotel Accommodation</t>
  </si>
  <si>
    <t>Mileage/Travel Expenses/Subsistence</t>
  </si>
  <si>
    <t>Employees Mobile Phone &amp; Other costs</t>
  </si>
  <si>
    <t>Office Water Rates /Insurance/ Service Charges</t>
  </si>
  <si>
    <t>Office Heat &amp; Light</t>
  </si>
  <si>
    <t>Office Repair &amp; Maintenance</t>
  </si>
  <si>
    <t>Office Cleaning</t>
  </si>
  <si>
    <t>Office Admin &amp; General exps</t>
  </si>
  <si>
    <t>Hospitality</t>
  </si>
  <si>
    <t xml:space="preserve">Auditors fees </t>
  </si>
  <si>
    <t xml:space="preserve">Legal &amp; Professional fees </t>
  </si>
  <si>
    <t>Education and Training</t>
  </si>
  <si>
    <t>Synod Meetings and Committee Expenses</t>
  </si>
  <si>
    <t>Purchase of new manse</t>
  </si>
  <si>
    <t xml:space="preserve">Bank charges </t>
  </si>
  <si>
    <t>Computer Maintenance</t>
  </si>
  <si>
    <t>Ministers Retirement Gifts &amp; Aid Fund</t>
  </si>
  <si>
    <t>Church Property &amp; Maintenance Costs</t>
  </si>
  <si>
    <t>Website</t>
  </si>
  <si>
    <t>Other</t>
  </si>
  <si>
    <t>Total Expenditure</t>
  </si>
  <si>
    <t xml:space="preserve"> Surplus/Deficit</t>
  </si>
  <si>
    <t>College recharges</t>
  </si>
  <si>
    <t>Manse Fund</t>
  </si>
  <si>
    <t>Pulpit supply</t>
  </si>
  <si>
    <t>URC Synod Scotland Cashflow  Budget 2027</t>
  </si>
  <si>
    <t>Dunfermline Loan Repayment. May have a payment holiday</t>
  </si>
  <si>
    <t>Office Postage and Stationery</t>
  </si>
  <si>
    <t>Office Storage</t>
  </si>
  <si>
    <t>New Manses required</t>
  </si>
  <si>
    <t>Donations</t>
  </si>
  <si>
    <t>Affiliation fees  (Subscriptions)</t>
  </si>
  <si>
    <t>Bank Balance as at 31/12/26             £2,414,326</t>
  </si>
  <si>
    <t>Safeguarding</t>
  </si>
  <si>
    <t>Youth costs</t>
  </si>
  <si>
    <t>Disclosure grants</t>
  </si>
  <si>
    <t>Synod development fund</t>
  </si>
  <si>
    <t>Ministerial Salary Synod Clerk &amp; College Training Officer</t>
  </si>
  <si>
    <t>PP Ministerial council tax</t>
  </si>
  <si>
    <t xml:space="preserve">Office Telephone &amp; Broadband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</si>
</sst>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164" fontId="0" fillId="2" borderId="2" xfId="0" applyNumberFormat="1" applyFill="1" applyBorder="1"/>
    <xf numFmtId="164" fontId="0" fillId="2" borderId="1" xfId="0" applyNumberForma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2" borderId="2" xfId="0" applyNumberFormat="1" applyFont="1" applyFill="1" applyBorder="1"/>
    <xf numFmtId="164" fontId="1" fillId="2" borderId="1" xfId="0" applyNumberFormat="1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1" fillId="2" borderId="2" xfId="0" applyNumberFormat="1" applyFont="1" applyFill="1" applyBorder="1"/>
    <xf numFmtId="3" fontId="1" fillId="3" borderId="2" xfId="0" applyNumberFormat="1" applyFont="1" applyFill="1" applyBorder="1"/>
    <xf numFmtId="164" fontId="0" fillId="0" borderId="0" xfId="0" applyNumberFormat="1"/>
    <xf numFmtId="164" fontId="0" fillId="3" borderId="2" xfId="0" applyNumberFormat="1" applyFill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8"/>
  <sheetViews>
    <sheetView tabSelected="1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D28" sqref="D28"/>
    </sheetView>
  </sheetViews>
  <sheetFormatPr defaultRowHeight="15" x14ac:dyDescent="0.25"/>
  <cols>
    <col min="1" max="1" width="47.7109375" customWidth="1"/>
    <col min="2" max="2" width="11.42578125" customWidth="1"/>
    <col min="3" max="3" width="11" customWidth="1"/>
    <col min="4" max="4" width="11.28515625" customWidth="1"/>
    <col min="5" max="5" width="12.28515625" customWidth="1"/>
    <col min="6" max="6" width="11.85546875" customWidth="1"/>
    <col min="7" max="7" width="11" customWidth="1"/>
    <col min="8" max="9" width="11.28515625" customWidth="1"/>
    <col min="10" max="10" width="10.7109375" customWidth="1"/>
    <col min="11" max="12" width="11.42578125" customWidth="1"/>
    <col min="13" max="13" width="11.28515625" customWidth="1"/>
    <col min="14" max="14" width="15.5703125" customWidth="1"/>
  </cols>
  <sheetData>
    <row r="1" spans="1:15" x14ac:dyDescent="0.25">
      <c r="A1" s="1" t="s">
        <v>54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</row>
    <row r="2" spans="1:15" x14ac:dyDescent="0.25">
      <c r="A2" s="4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19" t="s">
        <v>13</v>
      </c>
    </row>
    <row r="3" spans="1:15" x14ac:dyDescent="0.25">
      <c r="A3" s="1" t="s">
        <v>14</v>
      </c>
      <c r="B3" s="8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1"/>
    </row>
    <row r="4" spans="1:15" x14ac:dyDescent="0.25">
      <c r="A4" t="s">
        <v>15</v>
      </c>
      <c r="B4" s="12"/>
      <c r="C4" s="13"/>
      <c r="D4" s="13">
        <v>100000</v>
      </c>
      <c r="E4" s="13"/>
      <c r="F4" s="13"/>
      <c r="G4" s="13">
        <v>100000</v>
      </c>
      <c r="H4" s="14"/>
      <c r="I4" s="14"/>
      <c r="J4" s="14">
        <v>100000</v>
      </c>
      <c r="K4" s="14"/>
      <c r="L4" s="14"/>
      <c r="M4" s="14">
        <v>100000</v>
      </c>
      <c r="N4" s="15">
        <f t="shared" ref="N4:N27" si="0">B4+C4+D4+E4+F4+G4+H4+I4+J4+K4+L4+M4</f>
        <v>400000</v>
      </c>
    </row>
    <row r="5" spans="1:15" x14ac:dyDescent="0.25">
      <c r="A5" t="s">
        <v>16</v>
      </c>
      <c r="B5" s="12"/>
      <c r="C5" s="13"/>
      <c r="D5" s="13"/>
      <c r="E5" s="13"/>
      <c r="F5" s="13"/>
      <c r="G5" s="13"/>
      <c r="H5" s="14"/>
      <c r="I5" s="14"/>
      <c r="J5" s="14"/>
      <c r="K5" s="14"/>
      <c r="L5" s="14"/>
      <c r="M5" s="14"/>
      <c r="N5" s="15">
        <f t="shared" si="0"/>
        <v>0</v>
      </c>
    </row>
    <row r="6" spans="1:15" x14ac:dyDescent="0.25">
      <c r="A6" t="s">
        <v>17</v>
      </c>
      <c r="B6" s="12"/>
      <c r="C6" s="13"/>
      <c r="D6" s="13"/>
      <c r="E6" s="13"/>
      <c r="F6" s="13"/>
      <c r="G6" s="13"/>
      <c r="H6" s="12"/>
      <c r="I6" s="14"/>
      <c r="J6" s="14"/>
      <c r="K6" s="14"/>
      <c r="L6" s="14"/>
      <c r="M6" s="14"/>
      <c r="N6" s="15">
        <f t="shared" si="0"/>
        <v>0</v>
      </c>
    </row>
    <row r="7" spans="1:15" x14ac:dyDescent="0.25">
      <c r="A7" t="s">
        <v>18</v>
      </c>
      <c r="B7" s="12"/>
      <c r="C7" s="13"/>
      <c r="D7" s="13"/>
      <c r="E7" s="13">
        <v>3000</v>
      </c>
      <c r="F7" s="13"/>
      <c r="H7" s="14">
        <v>3000</v>
      </c>
      <c r="I7" s="14"/>
      <c r="J7" s="14"/>
      <c r="K7" s="14">
        <v>3000</v>
      </c>
      <c r="L7" s="14"/>
      <c r="M7" s="14">
        <v>3000</v>
      </c>
      <c r="N7" s="15">
        <f t="shared" si="0"/>
        <v>12000</v>
      </c>
    </row>
    <row r="8" spans="1:15" x14ac:dyDescent="0.25">
      <c r="A8" t="s">
        <v>19</v>
      </c>
      <c r="B8" s="12"/>
      <c r="C8" s="13"/>
      <c r="D8" s="13"/>
      <c r="E8" s="13"/>
      <c r="F8" s="13"/>
      <c r="G8" s="13"/>
      <c r="H8" s="14"/>
      <c r="I8" s="14"/>
      <c r="J8" s="14"/>
      <c r="K8" s="14"/>
      <c r="L8" s="14"/>
      <c r="M8" s="14"/>
      <c r="N8" s="15">
        <f t="shared" si="0"/>
        <v>0</v>
      </c>
    </row>
    <row r="9" spans="1:15" x14ac:dyDescent="0.25">
      <c r="A9" t="s">
        <v>20</v>
      </c>
      <c r="B9" s="12">
        <v>1448</v>
      </c>
      <c r="C9" s="12">
        <v>1448</v>
      </c>
      <c r="D9" s="12">
        <v>1448</v>
      </c>
      <c r="E9" s="12">
        <v>1448</v>
      </c>
      <c r="F9" s="12">
        <v>1448</v>
      </c>
      <c r="G9" s="12">
        <v>1448</v>
      </c>
      <c r="H9" s="12">
        <v>1448</v>
      </c>
      <c r="I9" s="12">
        <v>1448</v>
      </c>
      <c r="J9" s="12">
        <v>1448</v>
      </c>
      <c r="K9" s="12">
        <v>1448</v>
      </c>
      <c r="L9" s="12">
        <v>1448</v>
      </c>
      <c r="M9" s="12">
        <v>1448</v>
      </c>
      <c r="N9" s="15">
        <f t="shared" si="0"/>
        <v>17376</v>
      </c>
      <c r="O9" t="s">
        <v>55</v>
      </c>
    </row>
    <row r="10" spans="1:15" x14ac:dyDescent="0.25">
      <c r="A10" t="s">
        <v>21</v>
      </c>
      <c r="B10" s="12">
        <v>1500</v>
      </c>
      <c r="C10" s="12">
        <v>1500</v>
      </c>
      <c r="D10" s="12">
        <v>1500</v>
      </c>
      <c r="E10" s="12">
        <v>1500</v>
      </c>
      <c r="F10" s="12">
        <v>1500</v>
      </c>
      <c r="G10" s="12">
        <v>1500</v>
      </c>
      <c r="H10" s="12">
        <v>1500</v>
      </c>
      <c r="I10" s="12">
        <v>1500</v>
      </c>
      <c r="J10" s="12">
        <v>1500</v>
      </c>
      <c r="K10" s="12">
        <v>1500</v>
      </c>
      <c r="L10" s="12">
        <v>1500</v>
      </c>
      <c r="M10" s="12">
        <v>1500</v>
      </c>
      <c r="N10" s="15">
        <f t="shared" si="0"/>
        <v>18000</v>
      </c>
    </row>
    <row r="11" spans="1:15" x14ac:dyDescent="0.25">
      <c r="A11" t="s">
        <v>22</v>
      </c>
      <c r="B11" s="12"/>
      <c r="C11" s="13"/>
      <c r="D11" s="13"/>
      <c r="E11" s="13"/>
      <c r="F11" s="13"/>
      <c r="G11" s="13"/>
      <c r="H11" s="14"/>
      <c r="I11" s="14"/>
      <c r="J11" s="14"/>
      <c r="K11" s="14"/>
      <c r="L11" s="14"/>
      <c r="M11" s="14"/>
      <c r="N11" s="15">
        <f t="shared" si="0"/>
        <v>0</v>
      </c>
    </row>
    <row r="12" spans="1:15" x14ac:dyDescent="0.25">
      <c r="A12" t="s">
        <v>51</v>
      </c>
      <c r="B12" s="12"/>
      <c r="C12" s="13"/>
      <c r="D12" s="13"/>
      <c r="E12" s="13"/>
      <c r="F12" s="13"/>
      <c r="G12" s="13"/>
      <c r="H12" s="14"/>
      <c r="I12" s="14"/>
      <c r="J12" s="14"/>
      <c r="K12" s="14"/>
      <c r="L12" s="14"/>
      <c r="M12" s="14"/>
      <c r="N12" s="15">
        <f t="shared" si="0"/>
        <v>0</v>
      </c>
    </row>
    <row r="13" spans="1:15" x14ac:dyDescent="0.25">
      <c r="A13" t="s">
        <v>23</v>
      </c>
      <c r="B13" s="12"/>
      <c r="C13" s="13"/>
      <c r="D13" s="13"/>
      <c r="E13" s="13"/>
      <c r="F13" s="13"/>
      <c r="G13" s="13"/>
      <c r="H13" s="14"/>
      <c r="I13" s="14"/>
      <c r="J13" s="14"/>
      <c r="K13" s="14"/>
      <c r="L13" s="14"/>
      <c r="M13" s="14"/>
      <c r="N13" s="15">
        <f t="shared" si="0"/>
        <v>0</v>
      </c>
    </row>
    <row r="14" spans="1:15" x14ac:dyDescent="0.25">
      <c r="A14" s="1" t="s">
        <v>24</v>
      </c>
      <c r="B14" s="16">
        <f>SUM(B4:B13)</f>
        <v>2948</v>
      </c>
      <c r="C14" s="16">
        <f t="shared" ref="C14:M14" si="1">SUM(C4:C13)</f>
        <v>2948</v>
      </c>
      <c r="D14" s="16">
        <f t="shared" si="1"/>
        <v>102948</v>
      </c>
      <c r="E14" s="16">
        <f t="shared" si="1"/>
        <v>5948</v>
      </c>
      <c r="F14" s="16">
        <f t="shared" si="1"/>
        <v>2948</v>
      </c>
      <c r="G14" s="16">
        <f t="shared" si="1"/>
        <v>102948</v>
      </c>
      <c r="H14" s="16">
        <f t="shared" si="1"/>
        <v>5948</v>
      </c>
      <c r="I14" s="16">
        <f t="shared" si="1"/>
        <v>2948</v>
      </c>
      <c r="J14" s="16">
        <f t="shared" si="1"/>
        <v>102948</v>
      </c>
      <c r="K14" s="16">
        <f t="shared" si="1"/>
        <v>5948</v>
      </c>
      <c r="L14" s="16">
        <f t="shared" si="1"/>
        <v>2948</v>
      </c>
      <c r="M14" s="16">
        <f t="shared" si="1"/>
        <v>105948</v>
      </c>
      <c r="N14" s="15">
        <f t="shared" si="0"/>
        <v>447376</v>
      </c>
    </row>
    <row r="15" spans="1:15" x14ac:dyDescent="0.25">
      <c r="B15" s="12"/>
      <c r="C15" s="13"/>
      <c r="D15" s="13"/>
      <c r="E15" s="13"/>
      <c r="F15" s="13"/>
      <c r="G15" s="13"/>
      <c r="H15" s="14"/>
      <c r="I15" s="14"/>
      <c r="J15" s="14"/>
      <c r="K15" s="14"/>
      <c r="L15" s="14"/>
      <c r="M15" s="14"/>
      <c r="N15" s="15">
        <f t="shared" si="0"/>
        <v>0</v>
      </c>
    </row>
    <row r="16" spans="1:15" x14ac:dyDescent="0.25">
      <c r="B16" s="12"/>
      <c r="C16" s="13"/>
      <c r="D16" s="13"/>
      <c r="E16" s="13"/>
      <c r="F16" s="13"/>
      <c r="G16" s="13"/>
      <c r="H16" s="14"/>
      <c r="I16" s="14"/>
      <c r="J16" s="14"/>
      <c r="K16" s="14"/>
      <c r="L16" s="14"/>
      <c r="M16" s="14"/>
      <c r="N16" s="15">
        <f t="shared" si="0"/>
        <v>0</v>
      </c>
    </row>
    <row r="17" spans="1:15" x14ac:dyDescent="0.25">
      <c r="A17" s="1" t="s">
        <v>25</v>
      </c>
      <c r="B17" s="12"/>
      <c r="C17" s="13"/>
      <c r="D17" s="13"/>
      <c r="E17" s="13"/>
      <c r="F17" s="13"/>
      <c r="G17" s="13"/>
      <c r="H17" s="14"/>
      <c r="I17" s="14"/>
      <c r="J17" s="14"/>
      <c r="K17" s="14"/>
      <c r="L17" s="14"/>
      <c r="M17" s="14"/>
      <c r="N17" s="15">
        <f t="shared" si="0"/>
        <v>0</v>
      </c>
    </row>
    <row r="18" spans="1:15" x14ac:dyDescent="0.25">
      <c r="A18" t="s">
        <v>26</v>
      </c>
      <c r="B18" s="12">
        <v>16900</v>
      </c>
      <c r="C18" s="12">
        <v>16900</v>
      </c>
      <c r="D18" s="12">
        <v>16900</v>
      </c>
      <c r="E18" s="12">
        <v>16900</v>
      </c>
      <c r="F18" s="12">
        <v>16900</v>
      </c>
      <c r="G18" s="12">
        <v>16900</v>
      </c>
      <c r="H18" s="12">
        <v>16900</v>
      </c>
      <c r="I18" s="12">
        <v>16900</v>
      </c>
      <c r="J18" s="12">
        <v>16900</v>
      </c>
      <c r="K18" s="12">
        <v>16900</v>
      </c>
      <c r="L18" s="12">
        <v>16900</v>
      </c>
      <c r="M18" s="12">
        <v>16900</v>
      </c>
      <c r="N18" s="15">
        <f t="shared" si="0"/>
        <v>202800</v>
      </c>
      <c r="O18" t="s">
        <v>27</v>
      </c>
    </row>
    <row r="19" spans="1:15" x14ac:dyDescent="0.25">
      <c r="A19" t="s">
        <v>66</v>
      </c>
      <c r="B19" s="12">
        <v>3250</v>
      </c>
      <c r="C19" s="12">
        <v>3250</v>
      </c>
      <c r="D19" s="12">
        <v>3250</v>
      </c>
      <c r="E19" s="12">
        <v>3250</v>
      </c>
      <c r="F19" s="12">
        <v>3250</v>
      </c>
      <c r="G19" s="12">
        <v>3250</v>
      </c>
      <c r="H19" s="12">
        <v>3250</v>
      </c>
      <c r="I19" s="12">
        <v>3250</v>
      </c>
      <c r="J19" s="12">
        <v>3250</v>
      </c>
      <c r="K19" s="12">
        <v>3250</v>
      </c>
      <c r="L19" s="12">
        <v>3250</v>
      </c>
      <c r="M19" s="12">
        <v>3250</v>
      </c>
      <c r="N19" s="15">
        <f t="shared" si="0"/>
        <v>39000</v>
      </c>
    </row>
    <row r="20" spans="1:15" x14ac:dyDescent="0.25">
      <c r="A20" t="s">
        <v>28</v>
      </c>
      <c r="B20" s="12">
        <v>1200</v>
      </c>
      <c r="C20" s="12">
        <v>1200</v>
      </c>
      <c r="D20" s="12">
        <v>1200</v>
      </c>
      <c r="E20" s="12">
        <v>1200</v>
      </c>
      <c r="F20" s="12">
        <v>1200</v>
      </c>
      <c r="G20" s="12">
        <v>1200</v>
      </c>
      <c r="H20" s="12">
        <v>1200</v>
      </c>
      <c r="I20" s="12">
        <v>1200</v>
      </c>
      <c r="J20" s="12">
        <v>1200</v>
      </c>
      <c r="K20" s="12">
        <v>1200</v>
      </c>
      <c r="L20" s="12">
        <v>1200</v>
      </c>
      <c r="M20" s="12">
        <v>1200</v>
      </c>
      <c r="N20" s="15">
        <f t="shared" si="0"/>
        <v>14400</v>
      </c>
    </row>
    <row r="21" spans="1:15" x14ac:dyDescent="0.25">
      <c r="A21" t="s">
        <v>67</v>
      </c>
      <c r="B21" s="12">
        <v>584</v>
      </c>
      <c r="C21" s="12">
        <v>584</v>
      </c>
      <c r="D21" s="12">
        <v>584</v>
      </c>
      <c r="E21" s="12">
        <v>650</v>
      </c>
      <c r="F21" s="12">
        <v>650</v>
      </c>
      <c r="G21" s="12">
        <v>650</v>
      </c>
      <c r="H21" s="12">
        <v>650</v>
      </c>
      <c r="I21" s="12">
        <v>650</v>
      </c>
      <c r="J21" s="12">
        <v>650</v>
      </c>
      <c r="K21" s="12">
        <v>650</v>
      </c>
      <c r="L21" s="12">
        <v>650</v>
      </c>
      <c r="M21" s="12">
        <v>650</v>
      </c>
      <c r="N21" s="15">
        <f t="shared" si="0"/>
        <v>7602</v>
      </c>
    </row>
    <row r="22" spans="1:15" x14ac:dyDescent="0.25">
      <c r="A22" t="s">
        <v>29</v>
      </c>
      <c r="B22" s="12">
        <v>50</v>
      </c>
      <c r="C22" s="12">
        <v>50</v>
      </c>
      <c r="D22" s="12">
        <v>50</v>
      </c>
      <c r="E22" s="12">
        <v>50</v>
      </c>
      <c r="F22" s="12">
        <v>50</v>
      </c>
      <c r="G22" s="12">
        <v>50</v>
      </c>
      <c r="H22" s="12">
        <v>50</v>
      </c>
      <c r="I22" s="12">
        <v>50</v>
      </c>
      <c r="J22" s="12">
        <v>50</v>
      </c>
      <c r="K22" s="12">
        <v>50</v>
      </c>
      <c r="L22" s="12">
        <v>50</v>
      </c>
      <c r="M22" s="12">
        <v>50</v>
      </c>
      <c r="N22" s="15">
        <f t="shared" si="0"/>
        <v>600</v>
      </c>
    </row>
    <row r="23" spans="1:15" x14ac:dyDescent="0.25">
      <c r="A23" t="s">
        <v>30</v>
      </c>
      <c r="B23" s="12">
        <v>1000</v>
      </c>
      <c r="C23" s="12">
        <v>1000</v>
      </c>
      <c r="D23" s="12">
        <v>1000</v>
      </c>
      <c r="E23" s="12">
        <v>1000</v>
      </c>
      <c r="F23" s="12">
        <v>1000</v>
      </c>
      <c r="G23" s="12">
        <v>1000</v>
      </c>
      <c r="H23" s="12">
        <v>1000</v>
      </c>
      <c r="I23" s="12">
        <v>1000</v>
      </c>
      <c r="J23" s="12">
        <v>1000</v>
      </c>
      <c r="K23" s="12">
        <v>1000</v>
      </c>
      <c r="L23" s="12">
        <v>1000</v>
      </c>
      <c r="M23" s="12">
        <v>1000</v>
      </c>
      <c r="N23" s="15">
        <f t="shared" si="0"/>
        <v>12000</v>
      </c>
    </row>
    <row r="24" spans="1:15" x14ac:dyDescent="0.25">
      <c r="A24" t="s">
        <v>31</v>
      </c>
      <c r="B24" s="12">
        <v>400</v>
      </c>
      <c r="C24" s="12">
        <v>400</v>
      </c>
      <c r="D24" s="12">
        <v>400</v>
      </c>
      <c r="E24" s="12">
        <v>400</v>
      </c>
      <c r="F24" s="12">
        <v>400</v>
      </c>
      <c r="G24" s="12">
        <v>400</v>
      </c>
      <c r="H24" s="12">
        <v>400</v>
      </c>
      <c r="I24" s="12">
        <v>400</v>
      </c>
      <c r="J24" s="12">
        <v>400</v>
      </c>
      <c r="K24" s="12">
        <v>400</v>
      </c>
      <c r="L24" s="12">
        <v>400</v>
      </c>
      <c r="M24" s="12">
        <v>400</v>
      </c>
      <c r="N24" s="15">
        <f t="shared" si="0"/>
        <v>4800</v>
      </c>
    </row>
    <row r="25" spans="1:15" x14ac:dyDescent="0.25">
      <c r="A25" t="s">
        <v>32</v>
      </c>
      <c r="B25" s="12">
        <v>1000</v>
      </c>
      <c r="C25" s="12">
        <v>1000</v>
      </c>
      <c r="D25" s="12">
        <v>1000</v>
      </c>
      <c r="E25" s="12">
        <v>1000</v>
      </c>
      <c r="F25" s="12">
        <v>1000</v>
      </c>
      <c r="G25" s="12">
        <v>1000</v>
      </c>
      <c r="H25" s="12">
        <v>1000</v>
      </c>
      <c r="I25" s="12">
        <v>1000</v>
      </c>
      <c r="J25" s="12">
        <v>1000</v>
      </c>
      <c r="K25" s="12">
        <v>1000</v>
      </c>
      <c r="L25" s="12">
        <v>1000</v>
      </c>
      <c r="M25" s="12">
        <v>1000</v>
      </c>
      <c r="N25" s="15">
        <f t="shared" si="0"/>
        <v>12000</v>
      </c>
    </row>
    <row r="26" spans="1:15" x14ac:dyDescent="0.25">
      <c r="A26" t="s">
        <v>33</v>
      </c>
      <c r="B26" s="12">
        <v>150</v>
      </c>
      <c r="C26" s="12">
        <v>150</v>
      </c>
      <c r="D26" s="12">
        <v>150</v>
      </c>
      <c r="E26" s="12">
        <v>150</v>
      </c>
      <c r="F26" s="12">
        <v>150</v>
      </c>
      <c r="G26" s="12">
        <v>150</v>
      </c>
      <c r="H26" s="12">
        <v>150</v>
      </c>
      <c r="I26" s="12">
        <v>150</v>
      </c>
      <c r="J26" s="12">
        <v>150</v>
      </c>
      <c r="K26" s="12">
        <v>150</v>
      </c>
      <c r="L26" s="12">
        <v>150</v>
      </c>
      <c r="M26" s="12">
        <v>150</v>
      </c>
      <c r="N26" s="15">
        <f t="shared" si="0"/>
        <v>1800</v>
      </c>
    </row>
    <row r="27" spans="1:15" x14ac:dyDescent="0.25">
      <c r="A27" t="s">
        <v>34</v>
      </c>
      <c r="B27" s="12">
        <v>150</v>
      </c>
      <c r="C27" s="12">
        <v>150</v>
      </c>
      <c r="D27" s="12">
        <v>150</v>
      </c>
      <c r="E27" s="12">
        <v>150</v>
      </c>
      <c r="F27" s="12">
        <v>150</v>
      </c>
      <c r="G27" s="12">
        <v>150</v>
      </c>
      <c r="H27" s="12">
        <v>150</v>
      </c>
      <c r="I27" s="12">
        <v>150</v>
      </c>
      <c r="J27" s="12">
        <v>150</v>
      </c>
      <c r="K27" s="12">
        <v>150</v>
      </c>
      <c r="L27" s="12">
        <v>150</v>
      </c>
      <c r="M27" s="12">
        <v>150</v>
      </c>
      <c r="N27" s="15">
        <f t="shared" si="0"/>
        <v>1800</v>
      </c>
    </row>
    <row r="28" spans="1:15" x14ac:dyDescent="0.25">
      <c r="A28" t="s">
        <v>36</v>
      </c>
      <c r="B28" s="12">
        <v>250</v>
      </c>
      <c r="C28" s="12">
        <v>250</v>
      </c>
      <c r="D28" s="12">
        <v>250</v>
      </c>
      <c r="E28" s="12">
        <v>250</v>
      </c>
      <c r="F28" s="12">
        <v>250</v>
      </c>
      <c r="G28" s="12">
        <v>250</v>
      </c>
      <c r="H28" s="12">
        <v>250</v>
      </c>
      <c r="I28" s="12">
        <v>250</v>
      </c>
      <c r="J28" s="12">
        <v>250</v>
      </c>
      <c r="K28" s="12">
        <v>250</v>
      </c>
      <c r="L28" s="12">
        <v>250</v>
      </c>
      <c r="M28" s="12">
        <v>250</v>
      </c>
      <c r="N28" s="15">
        <f t="shared" ref="N28:N30" si="2">B28+C28+D28+E28+F28+G28+H28+I28+J28+K28+L28+M28</f>
        <v>3000</v>
      </c>
    </row>
    <row r="29" spans="1:15" x14ac:dyDescent="0.25">
      <c r="A29" t="s">
        <v>35</v>
      </c>
      <c r="B29" s="12">
        <v>140</v>
      </c>
      <c r="C29" s="12">
        <v>140</v>
      </c>
      <c r="D29" s="12">
        <v>140</v>
      </c>
      <c r="E29" s="12">
        <v>140</v>
      </c>
      <c r="F29" s="12">
        <v>140</v>
      </c>
      <c r="G29" s="12">
        <v>140</v>
      </c>
      <c r="H29" s="12">
        <v>140</v>
      </c>
      <c r="I29" s="12">
        <v>140</v>
      </c>
      <c r="J29" s="12">
        <v>140</v>
      </c>
      <c r="K29" s="12">
        <v>140</v>
      </c>
      <c r="L29" s="12">
        <v>140</v>
      </c>
      <c r="M29" s="12">
        <v>140</v>
      </c>
      <c r="N29" s="15">
        <f t="shared" si="2"/>
        <v>1680</v>
      </c>
    </row>
    <row r="30" spans="1:15" x14ac:dyDescent="0.25">
      <c r="A30" t="s">
        <v>68</v>
      </c>
      <c r="B30" s="12">
        <v>195</v>
      </c>
      <c r="C30" s="12">
        <v>195</v>
      </c>
      <c r="D30" s="12">
        <v>195</v>
      </c>
      <c r="E30" s="12">
        <v>195</v>
      </c>
      <c r="F30" s="12">
        <v>195</v>
      </c>
      <c r="G30" s="12">
        <v>195</v>
      </c>
      <c r="H30" s="12">
        <v>195</v>
      </c>
      <c r="I30" s="12">
        <v>195</v>
      </c>
      <c r="J30" s="12">
        <v>195</v>
      </c>
      <c r="K30" s="12">
        <v>195</v>
      </c>
      <c r="L30" s="12">
        <v>195</v>
      </c>
      <c r="M30" s="12">
        <v>195</v>
      </c>
      <c r="N30" s="15">
        <f t="shared" si="2"/>
        <v>2340</v>
      </c>
    </row>
    <row r="31" spans="1:15" x14ac:dyDescent="0.25">
      <c r="A31" t="s">
        <v>56</v>
      </c>
      <c r="B31" s="12">
        <v>100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  <c r="L31" s="12">
        <v>100</v>
      </c>
      <c r="M31" s="12">
        <v>100</v>
      </c>
      <c r="N31" s="15">
        <f t="shared" ref="N31:N55" si="3">B31+C31+D31+E31+F31+G31+H31+I31+J31+K31+L31+M31</f>
        <v>1200</v>
      </c>
    </row>
    <row r="32" spans="1:15" x14ac:dyDescent="0.25">
      <c r="A32" t="s">
        <v>57</v>
      </c>
      <c r="B32" s="12">
        <v>170</v>
      </c>
      <c r="C32" s="12">
        <v>170</v>
      </c>
      <c r="D32" s="12">
        <v>170</v>
      </c>
      <c r="E32" s="12">
        <v>170</v>
      </c>
      <c r="F32" s="12">
        <v>170</v>
      </c>
      <c r="G32" s="12">
        <v>170</v>
      </c>
      <c r="H32" s="12">
        <v>170</v>
      </c>
      <c r="I32" s="12">
        <v>170</v>
      </c>
      <c r="J32" s="12">
        <v>170</v>
      </c>
      <c r="K32" s="12">
        <v>170</v>
      </c>
      <c r="L32" s="12">
        <v>170</v>
      </c>
      <c r="M32" s="12">
        <v>170</v>
      </c>
      <c r="N32" s="15">
        <f t="shared" si="3"/>
        <v>2040</v>
      </c>
    </row>
    <row r="33" spans="1:15" x14ac:dyDescent="0.25">
      <c r="A33" t="s">
        <v>43</v>
      </c>
      <c r="B33" s="12">
        <v>60</v>
      </c>
      <c r="C33" s="12">
        <v>60</v>
      </c>
      <c r="D33" s="12">
        <v>60</v>
      </c>
      <c r="E33" s="12">
        <v>60</v>
      </c>
      <c r="F33" s="12">
        <v>60</v>
      </c>
      <c r="G33" s="12">
        <v>60</v>
      </c>
      <c r="H33" s="12">
        <v>60</v>
      </c>
      <c r="I33" s="12">
        <v>60</v>
      </c>
      <c r="J33" s="12">
        <v>60</v>
      </c>
      <c r="K33" s="12">
        <v>60</v>
      </c>
      <c r="L33" s="12">
        <v>60</v>
      </c>
      <c r="M33" s="12">
        <v>60</v>
      </c>
      <c r="N33" s="15">
        <f t="shared" si="3"/>
        <v>720</v>
      </c>
    </row>
    <row r="34" spans="1:15" x14ac:dyDescent="0.25">
      <c r="A34" t="s">
        <v>37</v>
      </c>
      <c r="B34" s="12">
        <v>100</v>
      </c>
      <c r="C34" s="12">
        <v>100</v>
      </c>
      <c r="D34" s="12">
        <v>100</v>
      </c>
      <c r="E34" s="12">
        <v>100</v>
      </c>
      <c r="F34" s="12">
        <v>100</v>
      </c>
      <c r="G34" s="12">
        <v>100</v>
      </c>
      <c r="H34" s="12">
        <v>100</v>
      </c>
      <c r="I34" s="12">
        <v>100</v>
      </c>
      <c r="J34" s="12">
        <v>100</v>
      </c>
      <c r="K34" s="12">
        <v>100</v>
      </c>
      <c r="L34" s="12">
        <v>100</v>
      </c>
      <c r="M34" s="12">
        <v>100</v>
      </c>
      <c r="N34" s="15">
        <f t="shared" si="3"/>
        <v>1200</v>
      </c>
    </row>
    <row r="35" spans="1:15" x14ac:dyDescent="0.25">
      <c r="A35" t="s">
        <v>38</v>
      </c>
      <c r="B35" s="12"/>
      <c r="C35" s="13"/>
      <c r="D35" s="13"/>
      <c r="E35" s="13"/>
      <c r="F35" s="13"/>
      <c r="G35" s="13">
        <v>6000</v>
      </c>
      <c r="H35" s="14"/>
      <c r="I35" s="14">
        <v>6000</v>
      </c>
      <c r="J35" s="14"/>
      <c r="K35" s="14"/>
      <c r="L35" s="14"/>
      <c r="M35" s="14"/>
      <c r="N35" s="15">
        <f t="shared" si="3"/>
        <v>12000</v>
      </c>
    </row>
    <row r="36" spans="1:15" x14ac:dyDescent="0.25">
      <c r="A36" t="s">
        <v>39</v>
      </c>
      <c r="B36" s="12">
        <v>1500</v>
      </c>
      <c r="C36" s="12">
        <v>1500</v>
      </c>
      <c r="D36" s="12">
        <v>1500</v>
      </c>
      <c r="E36" s="12">
        <v>1500</v>
      </c>
      <c r="F36" s="12">
        <v>1500</v>
      </c>
      <c r="G36" s="12">
        <v>1500</v>
      </c>
      <c r="H36" s="12">
        <v>1500</v>
      </c>
      <c r="I36" s="12">
        <v>1500</v>
      </c>
      <c r="J36" s="12">
        <v>1500</v>
      </c>
      <c r="K36" s="12">
        <v>1500</v>
      </c>
      <c r="L36" s="12">
        <v>1500</v>
      </c>
      <c r="M36" s="12">
        <v>1500</v>
      </c>
      <c r="N36" s="15">
        <f t="shared" si="3"/>
        <v>18000</v>
      </c>
    </row>
    <row r="37" spans="1:15" x14ac:dyDescent="0.25">
      <c r="A37" t="s">
        <v>40</v>
      </c>
      <c r="B37" s="12">
        <v>500</v>
      </c>
      <c r="C37" s="12">
        <v>500</v>
      </c>
      <c r="D37" s="12">
        <v>500</v>
      </c>
      <c r="E37" s="12">
        <v>500</v>
      </c>
      <c r="F37" s="12">
        <v>500</v>
      </c>
      <c r="G37" s="12">
        <v>500</v>
      </c>
      <c r="H37" s="12">
        <v>500</v>
      </c>
      <c r="I37" s="12">
        <v>500</v>
      </c>
      <c r="J37" s="12">
        <v>500</v>
      </c>
      <c r="K37" s="12">
        <v>500</v>
      </c>
      <c r="L37" s="12">
        <v>500</v>
      </c>
      <c r="M37" s="12">
        <v>500</v>
      </c>
      <c r="N37" s="15">
        <f t="shared" si="3"/>
        <v>6000</v>
      </c>
    </row>
    <row r="38" spans="1:15" x14ac:dyDescent="0.25">
      <c r="A38" t="s">
        <v>41</v>
      </c>
      <c r="B38" s="12">
        <v>600</v>
      </c>
      <c r="C38" s="12">
        <v>600</v>
      </c>
      <c r="D38" s="12">
        <v>10600</v>
      </c>
      <c r="E38" s="12">
        <v>600</v>
      </c>
      <c r="F38" s="12">
        <v>600</v>
      </c>
      <c r="G38" s="12">
        <v>600</v>
      </c>
      <c r="H38" s="12">
        <v>600</v>
      </c>
      <c r="I38" s="12">
        <v>600</v>
      </c>
      <c r="J38" s="12">
        <v>3100</v>
      </c>
      <c r="K38" s="12">
        <v>600</v>
      </c>
      <c r="L38" s="12">
        <v>600</v>
      </c>
      <c r="M38" s="12">
        <v>600</v>
      </c>
      <c r="N38" s="15">
        <f t="shared" si="3"/>
        <v>19700</v>
      </c>
    </row>
    <row r="39" spans="1:15" x14ac:dyDescent="0.25">
      <c r="A39" t="s">
        <v>42</v>
      </c>
      <c r="B39" s="12"/>
      <c r="C39" s="12"/>
      <c r="D39" s="12">
        <v>600000</v>
      </c>
      <c r="E39" s="12"/>
      <c r="F39" s="12"/>
      <c r="G39" s="12"/>
      <c r="H39" s="12"/>
      <c r="I39" s="12"/>
      <c r="J39" s="23">
        <v>450000</v>
      </c>
      <c r="K39" s="12"/>
      <c r="L39" s="12"/>
      <c r="M39" s="12"/>
      <c r="N39" s="15">
        <f t="shared" si="3"/>
        <v>1050000</v>
      </c>
      <c r="O39" t="s">
        <v>58</v>
      </c>
    </row>
    <row r="40" spans="1:15" x14ac:dyDescent="0.25">
      <c r="A40" t="s">
        <v>60</v>
      </c>
      <c r="B40" s="12">
        <v>325</v>
      </c>
      <c r="C40" s="12">
        <v>325</v>
      </c>
      <c r="D40" s="12">
        <v>325</v>
      </c>
      <c r="E40" s="12">
        <v>325</v>
      </c>
      <c r="F40" s="12">
        <v>325</v>
      </c>
      <c r="G40" s="12">
        <v>325</v>
      </c>
      <c r="H40" s="12">
        <v>325</v>
      </c>
      <c r="I40" s="12">
        <v>325</v>
      </c>
      <c r="J40" s="12">
        <v>325</v>
      </c>
      <c r="K40" s="12">
        <v>325</v>
      </c>
      <c r="L40" s="12">
        <v>325</v>
      </c>
      <c r="M40" s="12">
        <v>325</v>
      </c>
      <c r="N40" s="15">
        <f t="shared" si="3"/>
        <v>3900</v>
      </c>
    </row>
    <row r="41" spans="1:15" x14ac:dyDescent="0.25">
      <c r="A41" t="s">
        <v>59</v>
      </c>
      <c r="B41" s="12"/>
      <c r="C41" s="12"/>
      <c r="D41" s="12"/>
      <c r="E41" s="12"/>
      <c r="F41" s="12"/>
      <c r="G41" s="12">
        <v>66667</v>
      </c>
      <c r="H41" s="12"/>
      <c r="I41" s="12"/>
      <c r="J41" s="12"/>
      <c r="K41" s="12">
        <v>50000</v>
      </c>
      <c r="L41" s="12"/>
      <c r="M41" s="12">
        <v>12200</v>
      </c>
      <c r="N41" s="15">
        <f t="shared" si="3"/>
        <v>128867</v>
      </c>
    </row>
    <row r="42" spans="1:15" x14ac:dyDescent="0.25">
      <c r="A42" t="s">
        <v>44</v>
      </c>
      <c r="B42" s="12">
        <v>500</v>
      </c>
      <c r="C42" s="12">
        <v>500</v>
      </c>
      <c r="D42" s="12">
        <v>500</v>
      </c>
      <c r="E42" s="12">
        <v>500</v>
      </c>
      <c r="F42" s="12">
        <v>500</v>
      </c>
      <c r="G42" s="12">
        <v>500</v>
      </c>
      <c r="H42" s="12">
        <v>500</v>
      </c>
      <c r="I42" s="12">
        <v>500</v>
      </c>
      <c r="J42" s="12">
        <v>500</v>
      </c>
      <c r="K42" s="12">
        <v>500</v>
      </c>
      <c r="L42" s="12">
        <v>500</v>
      </c>
      <c r="M42" s="12">
        <v>500</v>
      </c>
      <c r="N42" s="15">
        <f t="shared" si="3"/>
        <v>6000</v>
      </c>
    </row>
    <row r="43" spans="1:15" x14ac:dyDescent="0.25">
      <c r="A43" t="s">
        <v>47</v>
      </c>
      <c r="B43" s="12">
        <v>50</v>
      </c>
      <c r="C43" s="12">
        <v>50</v>
      </c>
      <c r="D43" s="12">
        <v>50</v>
      </c>
      <c r="E43" s="12">
        <v>50</v>
      </c>
      <c r="F43" s="12">
        <v>50</v>
      </c>
      <c r="G43" s="12">
        <v>50</v>
      </c>
      <c r="H43" s="12">
        <v>50</v>
      </c>
      <c r="I43" s="12">
        <v>50</v>
      </c>
      <c r="J43" s="12">
        <v>50</v>
      </c>
      <c r="K43" s="12">
        <v>50</v>
      </c>
      <c r="L43" s="12">
        <v>50</v>
      </c>
      <c r="M43" s="12">
        <v>50</v>
      </c>
      <c r="N43" s="15">
        <f t="shared" si="3"/>
        <v>600</v>
      </c>
    </row>
    <row r="44" spans="1:15" x14ac:dyDescent="0.25">
      <c r="A44" t="s">
        <v>45</v>
      </c>
      <c r="B44" s="12"/>
      <c r="C44" s="13"/>
      <c r="D44" s="13"/>
      <c r="E44" s="13"/>
      <c r="F44" s="13"/>
      <c r="G44" s="13"/>
      <c r="H44" s="14"/>
      <c r="I44" s="14"/>
      <c r="J44" s="14"/>
      <c r="K44" s="14"/>
      <c r="L44" s="14"/>
      <c r="M44" s="24">
        <v>1000</v>
      </c>
      <c r="N44" s="15">
        <f t="shared" si="3"/>
        <v>1000</v>
      </c>
    </row>
    <row r="45" spans="1:15" x14ac:dyDescent="0.25">
      <c r="A45" t="s">
        <v>46</v>
      </c>
      <c r="B45" s="12">
        <v>3500</v>
      </c>
      <c r="C45" s="12">
        <v>3500</v>
      </c>
      <c r="D45" s="12">
        <v>3500</v>
      </c>
      <c r="E45" s="12">
        <v>3500</v>
      </c>
      <c r="F45" s="12">
        <v>3500</v>
      </c>
      <c r="G45" s="12">
        <v>3500</v>
      </c>
      <c r="H45" s="12">
        <v>3500</v>
      </c>
      <c r="I45" s="12">
        <v>3500</v>
      </c>
      <c r="J45" s="12">
        <v>3500</v>
      </c>
      <c r="K45" s="12">
        <v>3500</v>
      </c>
      <c r="L45" s="12">
        <v>3500</v>
      </c>
      <c r="M45" s="12">
        <v>3500</v>
      </c>
      <c r="N45" s="15">
        <f t="shared" si="3"/>
        <v>42000</v>
      </c>
    </row>
    <row r="46" spans="1:15" x14ac:dyDescent="0.25">
      <c r="A46" t="s">
        <v>52</v>
      </c>
      <c r="B46" s="12">
        <v>2000</v>
      </c>
      <c r="C46" s="12">
        <v>2000</v>
      </c>
      <c r="D46" s="12">
        <v>2000</v>
      </c>
      <c r="E46" s="12">
        <v>2000</v>
      </c>
      <c r="F46" s="12">
        <v>2000</v>
      </c>
      <c r="G46" s="12">
        <v>2000</v>
      </c>
      <c r="H46" s="12">
        <v>2000</v>
      </c>
      <c r="I46" s="12">
        <v>2000</v>
      </c>
      <c r="J46" s="12">
        <v>2000</v>
      </c>
      <c r="K46" s="12">
        <v>2000</v>
      </c>
      <c r="L46" s="12">
        <v>2000</v>
      </c>
      <c r="M46" s="12">
        <v>2000</v>
      </c>
      <c r="N46" s="15">
        <f t="shared" si="3"/>
        <v>24000</v>
      </c>
    </row>
    <row r="47" spans="1:15" x14ac:dyDescent="0.25">
      <c r="A47" t="s">
        <v>53</v>
      </c>
      <c r="B47" s="12"/>
      <c r="C47" s="12"/>
      <c r="D47" s="12">
        <v>1500</v>
      </c>
      <c r="E47" s="12"/>
      <c r="F47" s="12"/>
      <c r="G47" s="12">
        <v>1500</v>
      </c>
      <c r="H47" s="12"/>
      <c r="I47" s="12"/>
      <c r="J47" s="12">
        <v>1500</v>
      </c>
      <c r="K47" s="12"/>
      <c r="L47" s="12"/>
      <c r="M47" s="12">
        <v>1500</v>
      </c>
      <c r="N47" s="15">
        <f t="shared" si="3"/>
        <v>6000</v>
      </c>
    </row>
    <row r="48" spans="1:15" x14ac:dyDescent="0.25">
      <c r="A48" t="s">
        <v>64</v>
      </c>
      <c r="B48" s="12"/>
      <c r="C48" s="12"/>
      <c r="D48" s="12">
        <v>500</v>
      </c>
      <c r="E48" s="12"/>
      <c r="F48" s="12"/>
      <c r="G48" s="12">
        <v>500</v>
      </c>
      <c r="H48" s="12"/>
      <c r="I48" s="12"/>
      <c r="J48" s="12">
        <v>500</v>
      </c>
      <c r="K48" s="12"/>
      <c r="L48" s="12"/>
      <c r="M48" s="12">
        <v>500</v>
      </c>
      <c r="N48" s="15">
        <f t="shared" si="3"/>
        <v>2000</v>
      </c>
    </row>
    <row r="49" spans="1:15" x14ac:dyDescent="0.25">
      <c r="A49" t="s">
        <v>65</v>
      </c>
      <c r="B49" s="12">
        <v>420</v>
      </c>
      <c r="C49" s="12">
        <v>420</v>
      </c>
      <c r="D49" s="12">
        <v>420</v>
      </c>
      <c r="E49" s="12">
        <v>420</v>
      </c>
      <c r="F49" s="12">
        <v>420</v>
      </c>
      <c r="G49" s="12">
        <v>420</v>
      </c>
      <c r="H49" s="12">
        <v>420</v>
      </c>
      <c r="I49" s="12">
        <v>420</v>
      </c>
      <c r="J49" s="12">
        <v>420</v>
      </c>
      <c r="K49" s="12">
        <v>420</v>
      </c>
      <c r="L49" s="12">
        <v>420</v>
      </c>
      <c r="M49" s="12">
        <v>420</v>
      </c>
      <c r="N49" s="15">
        <f t="shared" si="3"/>
        <v>5040</v>
      </c>
    </row>
    <row r="50" spans="1:15" x14ac:dyDescent="0.25">
      <c r="A50" t="s">
        <v>63</v>
      </c>
      <c r="B50" s="12">
        <v>500</v>
      </c>
      <c r="C50" s="12">
        <v>500</v>
      </c>
      <c r="D50" s="12">
        <v>500</v>
      </c>
      <c r="E50" s="12">
        <v>500</v>
      </c>
      <c r="F50" s="12">
        <v>500</v>
      </c>
      <c r="G50" s="12">
        <v>500</v>
      </c>
      <c r="H50" s="12">
        <v>500</v>
      </c>
      <c r="I50" s="12">
        <v>500</v>
      </c>
      <c r="J50" s="12">
        <v>500</v>
      </c>
      <c r="K50" s="12">
        <v>500</v>
      </c>
      <c r="L50" s="12">
        <v>500</v>
      </c>
      <c r="M50" s="12">
        <v>500</v>
      </c>
      <c r="N50" s="15">
        <f t="shared" si="3"/>
        <v>6000</v>
      </c>
    </row>
    <row r="51" spans="1:15" x14ac:dyDescent="0.25">
      <c r="A51" t="s">
        <v>62</v>
      </c>
      <c r="B51" s="12"/>
      <c r="C51" s="12"/>
      <c r="D51" s="12">
        <v>15000</v>
      </c>
      <c r="E51" s="12"/>
      <c r="F51" s="12"/>
      <c r="G51" s="12"/>
      <c r="H51" s="12"/>
      <c r="I51" s="12"/>
      <c r="J51" s="12"/>
      <c r="K51" s="12"/>
      <c r="L51" s="12"/>
      <c r="M51" s="12"/>
      <c r="N51" s="15">
        <f t="shared" si="3"/>
        <v>15000</v>
      </c>
    </row>
    <row r="52" spans="1:15" x14ac:dyDescent="0.25">
      <c r="A52" t="s">
        <v>48</v>
      </c>
      <c r="B52" s="12">
        <v>500</v>
      </c>
      <c r="C52" s="12">
        <v>500</v>
      </c>
      <c r="D52" s="12">
        <v>500</v>
      </c>
      <c r="E52" s="12">
        <v>500</v>
      </c>
      <c r="F52" s="12">
        <v>500</v>
      </c>
      <c r="G52" s="12">
        <v>500</v>
      </c>
      <c r="H52" s="12">
        <v>500</v>
      </c>
      <c r="I52" s="12">
        <v>500</v>
      </c>
      <c r="J52" s="12">
        <v>500</v>
      </c>
      <c r="K52" s="12">
        <v>500</v>
      </c>
      <c r="L52" s="12">
        <v>500</v>
      </c>
      <c r="M52" s="12">
        <v>500</v>
      </c>
      <c r="N52" s="15">
        <f t="shared" si="3"/>
        <v>6000</v>
      </c>
    </row>
    <row r="53" spans="1:15" x14ac:dyDescent="0.25">
      <c r="A53" s="1" t="s">
        <v>49</v>
      </c>
      <c r="B53" s="16">
        <f t="shared" ref="B53:M53" si="4">SUM(B18:B52)</f>
        <v>36094</v>
      </c>
      <c r="C53" s="17">
        <f t="shared" si="4"/>
        <v>36094</v>
      </c>
      <c r="D53" s="17">
        <f t="shared" si="4"/>
        <v>663094</v>
      </c>
      <c r="E53" s="17">
        <f t="shared" si="4"/>
        <v>36160</v>
      </c>
      <c r="F53" s="17">
        <f t="shared" si="4"/>
        <v>36160</v>
      </c>
      <c r="G53" s="17">
        <f t="shared" si="4"/>
        <v>110827</v>
      </c>
      <c r="H53" s="15">
        <f t="shared" si="4"/>
        <v>36160</v>
      </c>
      <c r="I53" s="15">
        <f t="shared" si="4"/>
        <v>42160</v>
      </c>
      <c r="J53" s="15">
        <f t="shared" si="4"/>
        <v>490660</v>
      </c>
      <c r="K53" s="15">
        <f t="shared" si="4"/>
        <v>86160</v>
      </c>
      <c r="L53" s="15">
        <f t="shared" si="4"/>
        <v>36160</v>
      </c>
      <c r="M53" s="15">
        <f t="shared" si="4"/>
        <v>51360</v>
      </c>
      <c r="N53" s="17">
        <f t="shared" si="3"/>
        <v>1661089</v>
      </c>
      <c r="O53" s="22"/>
    </row>
    <row r="54" spans="1:15" x14ac:dyDescent="0.25">
      <c r="B54" s="12"/>
      <c r="C54" s="13"/>
      <c r="D54" s="13"/>
      <c r="E54" s="13"/>
      <c r="F54" s="13"/>
      <c r="G54" s="13"/>
      <c r="H54" s="14"/>
      <c r="I54" s="14"/>
      <c r="J54" s="14"/>
      <c r="K54" s="14"/>
      <c r="L54" s="14"/>
      <c r="M54" s="14"/>
      <c r="N54" s="17">
        <f t="shared" si="3"/>
        <v>0</v>
      </c>
    </row>
    <row r="55" spans="1:15" x14ac:dyDescent="0.25">
      <c r="A55" s="1" t="s">
        <v>50</v>
      </c>
      <c r="B55" s="16">
        <f t="shared" ref="B55:M55" si="5">SUM(B14-B53)</f>
        <v>-33146</v>
      </c>
      <c r="C55" s="17">
        <f t="shared" si="5"/>
        <v>-33146</v>
      </c>
      <c r="D55" s="17">
        <f t="shared" si="5"/>
        <v>-560146</v>
      </c>
      <c r="E55" s="17">
        <f t="shared" si="5"/>
        <v>-30212</v>
      </c>
      <c r="F55" s="17">
        <f t="shared" si="5"/>
        <v>-33212</v>
      </c>
      <c r="G55" s="17">
        <f t="shared" si="5"/>
        <v>-7879</v>
      </c>
      <c r="H55" s="15">
        <f t="shared" si="5"/>
        <v>-30212</v>
      </c>
      <c r="I55" s="15">
        <f t="shared" si="5"/>
        <v>-39212</v>
      </c>
      <c r="J55" s="15">
        <f t="shared" si="5"/>
        <v>-387712</v>
      </c>
      <c r="K55" s="15">
        <f t="shared" si="5"/>
        <v>-80212</v>
      </c>
      <c r="L55" s="15">
        <f t="shared" si="5"/>
        <v>-33212</v>
      </c>
      <c r="M55" s="15">
        <f t="shared" si="5"/>
        <v>54588</v>
      </c>
      <c r="N55" s="18">
        <f t="shared" si="3"/>
        <v>-1213713</v>
      </c>
    </row>
    <row r="56" spans="1:15" x14ac:dyDescent="0.25">
      <c r="A56" s="1" t="s">
        <v>61</v>
      </c>
      <c r="B56" s="20">
        <f>SUM(1989326+B55)</f>
        <v>1956180</v>
      </c>
      <c r="C56" s="20">
        <f t="shared" ref="C56:M56" si="6">SUM(B56+C55)</f>
        <v>1923034</v>
      </c>
      <c r="D56" s="20">
        <f t="shared" si="6"/>
        <v>1362888</v>
      </c>
      <c r="E56" s="21">
        <f t="shared" si="6"/>
        <v>1332676</v>
      </c>
      <c r="F56" s="20">
        <f t="shared" si="6"/>
        <v>1299464</v>
      </c>
      <c r="G56" s="20">
        <f t="shared" si="6"/>
        <v>1291585</v>
      </c>
      <c r="H56" s="20">
        <f t="shared" si="6"/>
        <v>1261373</v>
      </c>
      <c r="I56" s="20">
        <f t="shared" si="6"/>
        <v>1222161</v>
      </c>
      <c r="J56" s="20">
        <f t="shared" si="6"/>
        <v>834449</v>
      </c>
      <c r="K56" s="20">
        <f t="shared" si="6"/>
        <v>754237</v>
      </c>
      <c r="L56" s="20">
        <f t="shared" si="6"/>
        <v>721025</v>
      </c>
      <c r="M56" s="20">
        <f t="shared" si="6"/>
        <v>775613</v>
      </c>
      <c r="N56" s="20">
        <f>2414326+N55</f>
        <v>1200613</v>
      </c>
    </row>
    <row r="57" spans="1:15" x14ac:dyDescent="0.25">
      <c r="B57" s="8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1"/>
    </row>
    <row r="58" spans="1:15" x14ac:dyDescent="0.25">
      <c r="B58" s="8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1"/>
    </row>
  </sheetData>
  <pageMargins left="0.7" right="0.7" top="0.75" bottom="0.75" header="0.3" footer="0.3"/>
  <pageSetup paperSize="8" scale="86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88dae7-e570-4ce8-a95d-918319d62e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3678D1B436BF4DB68277643A77DD3D" ma:contentTypeVersion="9" ma:contentTypeDescription="Create a new document." ma:contentTypeScope="" ma:versionID="09f7ac754f6d8664da831a7c7e61ce2c">
  <xsd:schema xmlns:xsd="http://www.w3.org/2001/XMLSchema" xmlns:xs="http://www.w3.org/2001/XMLSchema" xmlns:p="http://schemas.microsoft.com/office/2006/metadata/properties" xmlns:ns2="1088dae7-e570-4ce8-a95d-918319d62e50" targetNamespace="http://schemas.microsoft.com/office/2006/metadata/properties" ma:root="true" ma:fieldsID="260435037958aec50366b8720e78e2b4" ns2:_="">
    <xsd:import namespace="1088dae7-e570-4ce8-a95d-918319d62e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8dae7-e570-4ce8-a95d-918319d62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4bc8ef5-5902-4dfd-9ea9-4aec35f765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11CFD-B5AB-4941-B05E-791DDE78A9C7}">
  <ds:schemaRefs>
    <ds:schemaRef ds:uri="http://schemas.microsoft.com/office/2006/metadata/properties"/>
    <ds:schemaRef ds:uri="http://schemas.microsoft.com/office/infopath/2007/PartnerControls"/>
    <ds:schemaRef ds:uri="1088dae7-e570-4ce8-a95d-918319d62e50"/>
  </ds:schemaRefs>
</ds:datastoreItem>
</file>

<file path=customXml/itemProps2.xml><?xml version="1.0" encoding="utf-8"?>
<ds:datastoreItem xmlns:ds="http://schemas.openxmlformats.org/officeDocument/2006/customXml" ds:itemID="{606B2111-BA14-4C4A-9442-13B76E5A8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5748D-58D0-41CB-9FA5-2E9A88933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8dae7-e570-4ce8-a95d-918319d62e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 Jones</dc:creator>
  <cp:keywords/>
  <dc:description/>
  <cp:lastModifiedBy>Lindsey Sanderson</cp:lastModifiedBy>
  <cp:revision/>
  <cp:lastPrinted>2026-07-29T10:18:22Z</cp:lastPrinted>
  <dcterms:created xsi:type="dcterms:W3CDTF">2024-08-21T10:15:10Z</dcterms:created>
  <dcterms:modified xsi:type="dcterms:W3CDTF">2026-07-29T10:32:09Z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0x010100063678D1B436BF4DB68277643A77DD3D</vt:lpwstr>
  </property>
  <property fmtid="{D5CDD505-2E9C-101B-9397-08002B2CF9AE}" pid="3" name="MediaServiceImageTags">
    <vt:lpwstr/>
  </property>
</Properties>
</file>