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 Model" sheetId="1" state="visible" r:id="rId1"/>
    <sheet xmlns:r="http://schemas.openxmlformats.org/officeDocument/2006/relationships" name="Calc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0"/>
    <numFmt numFmtId="165" formatCode="&quot;$&quot;#,##0"/>
  </numFmts>
  <fonts count="11">
    <font>
      <name val="Calibri"/>
      <family val="2"/>
      <color theme="1"/>
      <sz val="11"/>
      <scheme val="minor"/>
    </font>
    <font>
      <name val="Calibri"/>
      <b val="1"/>
      <color rgb="001B3A6F"/>
      <sz val="16"/>
    </font>
    <font>
      <name val="Calibri"/>
      <i val="1"/>
      <color rgb="007A7F87"/>
      <sz val="9"/>
    </font>
    <font>
      <name val="Calibri"/>
      <b val="1"/>
      <color rgb="00FFFFFF"/>
      <sz val="11"/>
    </font>
    <font>
      <name val="Calibri"/>
      <color rgb="0022262B"/>
      <sz val="10"/>
    </font>
    <font>
      <name val="Calibri"/>
      <b val="1"/>
      <color rgb="0022262B"/>
      <sz val="10"/>
    </font>
    <font>
      <name val="Calibri"/>
      <b val="1"/>
      <color rgb="001B3A6F"/>
      <sz val="10"/>
    </font>
    <font>
      <name val="Calibri"/>
      <b val="1"/>
      <color rgb="002E8B57"/>
      <sz val="12"/>
    </font>
    <font>
      <name val="Calibri"/>
      <i val="1"/>
      <color rgb="007A7F87"/>
      <sz val="8.5"/>
    </font>
    <font>
      <name val="Calibri"/>
      <color rgb="007A7F87"/>
      <sz val="7.5"/>
    </font>
    <font>
      <name val="Calibri"/>
      <b val="1"/>
      <color rgb="001B3A6F"/>
      <sz val="8"/>
    </font>
  </fonts>
  <fills count="9">
    <fill>
      <patternFill/>
    </fill>
    <fill>
      <patternFill patternType="gray125"/>
    </fill>
    <fill>
      <patternFill patternType="solid">
        <fgColor rgb="001B3A6F"/>
      </patternFill>
    </fill>
    <fill>
      <patternFill patternType="solid">
        <fgColor rgb="00FFF6CC"/>
      </patternFill>
    </fill>
    <fill>
      <patternFill patternType="solid">
        <fgColor rgb="00F26430"/>
      </patternFill>
    </fill>
    <fill>
      <patternFill patternType="solid">
        <fgColor rgb="00FBEDE8"/>
      </patternFill>
    </fill>
    <fill>
      <patternFill patternType="solid">
        <fgColor rgb="002E8B57"/>
      </patternFill>
    </fill>
    <fill>
      <patternFill patternType="solid">
        <fgColor rgb="00E8F4EC"/>
      </patternFill>
    </fill>
    <fill>
      <patternFill patternType="solid">
        <fgColor rgb="00DFF3E6"/>
      </patternFill>
    </fill>
  </fills>
  <borders count="2">
    <border>
      <left/>
      <right/>
      <top/>
      <bottom/>
      <diagonal/>
    </border>
    <border>
      <left style="thin">
        <color rgb="00E8EBEF"/>
      </left>
      <right style="thin">
        <color rgb="00E8EBEF"/>
      </right>
      <top style="thin">
        <color rgb="00E8EBEF"/>
      </top>
      <bottom style="thin">
        <color rgb="00E8EBEF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 wrapText="1"/>
    </xf>
    <xf numFmtId="3" fontId="5" fillId="3" borderId="1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0" fontId="3" fillId="4" borderId="0" applyAlignment="1" pivotButton="0" quotePrefix="0" xfId="0">
      <alignment horizontal="left" vertical="center"/>
    </xf>
    <xf numFmtId="165" fontId="4" fillId="0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wrapText="1"/>
    </xf>
    <xf numFmtId="165" fontId="6" fillId="5" borderId="1" applyAlignment="1" pivotButton="0" quotePrefix="0" xfId="0">
      <alignment horizontal="right" vertical="center"/>
    </xf>
    <xf numFmtId="0" fontId="3" fillId="6" borderId="0" applyAlignment="1" pivotButton="0" quotePrefix="0" xfId="0">
      <alignment horizontal="left" vertical="center"/>
    </xf>
    <xf numFmtId="0" fontId="6" fillId="7" borderId="1" applyAlignment="1" pivotButton="0" quotePrefix="0" xfId="0">
      <alignment horizontal="left" vertical="center" wrapText="1"/>
    </xf>
    <xf numFmtId="165" fontId="6" fillId="7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center" vertical="center"/>
    </xf>
    <xf numFmtId="3" fontId="6" fillId="8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C4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6" customWidth="1" min="2" max="2"/>
    <col width="20" customWidth="1" min="3" max="3"/>
    <col width="4" customWidth="1" min="4" max="4"/>
  </cols>
  <sheetData>
    <row r="1">
      <c r="B1" s="1" t="inlineStr">
        <is>
          <t>Learning-Platform Cost Model</t>
        </is>
      </c>
    </row>
    <row r="2" ht="30" customHeight="1">
      <c r="B2" s="2" t="inlineStr">
        <is>
          <t>Edit the yellow input cells. Build, run, and the build-vs-buy crossover update automatically. Figures are 2026 market rates — replace with your own quotes.</t>
        </is>
      </c>
    </row>
    <row r="3" ht="16" customHeight="1"/>
    <row r="5">
      <c r="B5" s="3" t="inlineStr">
        <is>
          <t>INPUTS  (edit the yellow cells)</t>
        </is>
      </c>
    </row>
    <row r="6">
      <c r="B6" s="4" t="inlineStr">
        <is>
          <t>Active learners</t>
        </is>
      </c>
      <c r="C6" s="5" t="n">
        <v>5000</v>
      </c>
    </row>
    <row r="7">
      <c r="B7" s="4" t="inlineStr">
        <is>
          <t>Hours watched / learner / month</t>
        </is>
      </c>
      <c r="C7" s="5" t="n">
        <v>5</v>
      </c>
    </row>
    <row r="8">
      <c r="B8" s="4" t="inlineStr">
        <is>
          <t>Average video bitrate (Mbps)</t>
        </is>
      </c>
      <c r="C8" s="5" t="n">
        <v>3</v>
      </c>
    </row>
    <row r="9">
      <c r="B9" s="4" t="inlineStr">
        <is>
          <t>CDN egress rate (USD / GB)</t>
        </is>
      </c>
      <c r="C9" s="6" t="n">
        <v>0.01</v>
      </c>
    </row>
    <row r="10">
      <c r="B10" s="4" t="inlineStr">
        <is>
          <t>Live attendees / month</t>
        </is>
      </c>
      <c r="C10" s="5" t="n">
        <v>200</v>
      </c>
    </row>
    <row r="11">
      <c r="B11" s="4" t="inlineStr">
        <is>
          <t>Live hours / attendee / month</t>
        </is>
      </c>
      <c r="C11" s="5" t="n">
        <v>2</v>
      </c>
    </row>
    <row r="12">
      <c r="B12" s="4" t="inlineStr">
        <is>
          <t>Live rate (USD / participant-minute)</t>
        </is>
      </c>
      <c r="C12" s="6" t="n">
        <v>0.004</v>
      </c>
    </row>
    <row r="13">
      <c r="B13" s="4" t="inlineStr">
        <is>
          <t>Storage (GB) stored</t>
        </is>
      </c>
      <c r="C13" s="5" t="n">
        <v>1000</v>
      </c>
    </row>
    <row r="14">
      <c r="B14" s="4" t="inlineStr">
        <is>
          <t>Storage rate (USD / GB / month)</t>
        </is>
      </c>
      <c r="C14" s="6" t="n">
        <v>0.023</v>
      </c>
    </row>
    <row r="15">
      <c r="B15" s="4" t="inlineStr">
        <is>
          <t>Hosting / LRS / ops (USD / year)</t>
        </is>
      </c>
      <c r="C15" s="7" t="n">
        <v>18000</v>
      </c>
    </row>
    <row r="16">
      <c r="B16" s="4" t="inlineStr">
        <is>
          <t>One-time build cost (USD)</t>
        </is>
      </c>
      <c r="C16" s="7" t="n">
        <v>180000</v>
      </c>
    </row>
    <row r="17">
      <c r="B17" s="4" t="inlineStr">
        <is>
          <t>SaaS price (USD / user / month)</t>
        </is>
      </c>
      <c r="C17" s="7" t="n">
        <v>5</v>
      </c>
    </row>
    <row r="18">
      <c r="B18" s="4" t="inlineStr">
        <is>
          <t>Time horizon (years)</t>
        </is>
      </c>
      <c r="C18" s="5" t="n">
        <v>3</v>
      </c>
    </row>
    <row r="20">
      <c r="B20" s="8" t="inlineStr">
        <is>
          <t>RUN COST  (per year, computed)</t>
        </is>
      </c>
    </row>
    <row r="21">
      <c r="B21" s="4" t="inlineStr">
        <is>
          <t>Video egress</t>
        </is>
      </c>
      <c r="C21" s="9">
        <f>Calc!B1*Calc!B2*(Calc!B3*450/1000)*Calc!B4*12</f>
        <v/>
      </c>
    </row>
    <row r="22">
      <c r="B22" s="4" t="inlineStr">
        <is>
          <t>Live sessions</t>
        </is>
      </c>
      <c r="C22" s="9">
        <f>Calc!B5*Calc!B6*60*Calc!B7*12</f>
        <v/>
      </c>
    </row>
    <row r="23">
      <c r="B23" s="4" t="inlineStr">
        <is>
          <t>Storage</t>
        </is>
      </c>
      <c r="C23" s="9">
        <f>Calc!B8*Calc!B9*12</f>
        <v/>
      </c>
    </row>
    <row r="24">
      <c r="B24" s="4" t="inlineStr">
        <is>
          <t>Hosting / LRS / ops</t>
        </is>
      </c>
      <c r="C24" s="9">
        <f>Calc!B10</f>
        <v/>
      </c>
    </row>
    <row r="25">
      <c r="B25" s="10" t="inlineStr">
        <is>
          <t>Total run cost / year</t>
        </is>
      </c>
      <c r="C25" s="11">
        <f>SUM(C21:C24)</f>
        <v/>
      </c>
    </row>
    <row r="27">
      <c r="B27" s="12" t="inlineStr">
        <is>
          <t>BUILD vs BUY  (over the time horizon)</t>
        </is>
      </c>
    </row>
    <row r="28">
      <c r="B28" s="4" t="inlineStr">
        <is>
          <t>Build: one-time build</t>
        </is>
      </c>
      <c r="C28" s="9">
        <f>Calc!B11</f>
        <v/>
      </c>
    </row>
    <row r="29">
      <c r="B29" s="4" t="inlineStr">
        <is>
          <t>Build: run over horizon</t>
        </is>
      </c>
      <c r="C29" s="9">
        <f>C25*Calc!B13</f>
        <v/>
      </c>
    </row>
    <row r="30">
      <c r="B30" s="13" t="inlineStr">
        <is>
          <t>BUILD total (own it)</t>
        </is>
      </c>
      <c r="C30" s="14">
        <f>C28+C29</f>
        <v/>
      </c>
    </row>
    <row r="31">
      <c r="B31" s="13" t="inlineStr">
        <is>
          <t>BUY: SaaS over horizon</t>
        </is>
      </c>
      <c r="C31" s="14">
        <f>Calc!B1*Calc!B12*12*Calc!B13</f>
        <v/>
      </c>
    </row>
    <row r="33">
      <c r="B33" s="15" t="inlineStr">
        <is>
          <t>Cheaper option</t>
        </is>
      </c>
      <c r="C33" s="16">
        <f>IF(C30&lt;C31,"BUILD","BUY")</f>
        <v/>
      </c>
    </row>
    <row r="34">
      <c r="B34" s="15" t="inlineStr">
        <is>
          <t>Break-even learners (3-yr, at these rates)</t>
        </is>
      </c>
      <c r="C34" s="17">
        <f>ROUND((Calc!B11+C25*Calc!B13)/(Calc!B12*12*Calc!B13),0)</f>
        <v/>
      </c>
    </row>
    <row r="36" ht="28" customHeight="1">
      <c r="B36" s="18" t="inlineStr">
        <is>
          <t>Note: egress assumes 1 hr of 1 Mbps ≈ 450 MB; at the bitrate above each hour ≈ bitrate×450 MB. Swap any rate for a real quote. Video egress is usually the largest line — the CDN rate drives the whole model.</t>
        </is>
      </c>
    </row>
    <row r="37"/>
    <row r="39">
      <c r="B39" s="19" t="inlineStr">
        <is>
          <t>Companion to: 'The Learning-Platform Cost Model: What It Costs to Build and Run'  ·  www.forasoft.com/learn/elearning-video/articles-elearning/learning-platform-cost-model</t>
        </is>
      </c>
    </row>
    <row r="40">
      <c r="B40" s="20" t="inlineStr">
        <is>
          <t>Fora Soft · www.forasoft.com</t>
        </is>
      </c>
    </row>
  </sheetData>
  <mergeCells count="8">
    <mergeCell ref="B39:C39"/>
    <mergeCell ref="B36:C37"/>
    <mergeCell ref="B2:C3"/>
    <mergeCell ref="B5:C5"/>
    <mergeCell ref="B20:C20"/>
    <mergeCell ref="B40:C40"/>
    <mergeCell ref="B27:C27"/>
    <mergeCell ref="B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learners</t>
        </is>
      </c>
      <c r="B1">
        <f>'Cost Model'!C6</f>
        <v/>
      </c>
    </row>
    <row r="2">
      <c r="A2" t="inlineStr">
        <is>
          <t>hrs</t>
        </is>
      </c>
      <c r="B2">
        <f>'Cost Model'!C7</f>
        <v/>
      </c>
    </row>
    <row r="3">
      <c r="A3" t="inlineStr">
        <is>
          <t>mbps</t>
        </is>
      </c>
      <c r="B3">
        <f>'Cost Model'!C8</f>
        <v/>
      </c>
    </row>
    <row r="4">
      <c r="A4" t="inlineStr">
        <is>
          <t>usd_gb</t>
        </is>
      </c>
      <c r="B4">
        <f>'Cost Model'!C9</f>
        <v/>
      </c>
    </row>
    <row r="5">
      <c r="A5" t="inlineStr">
        <is>
          <t>live_n</t>
        </is>
      </c>
      <c r="B5">
        <f>'Cost Model'!C10</f>
        <v/>
      </c>
    </row>
    <row r="6">
      <c r="A6" t="inlineStr">
        <is>
          <t>live_h</t>
        </is>
      </c>
      <c r="B6">
        <f>'Cost Model'!C11</f>
        <v/>
      </c>
    </row>
    <row r="7">
      <c r="A7" t="inlineStr">
        <is>
          <t>live_rate</t>
        </is>
      </c>
      <c r="B7">
        <f>'Cost Model'!C12</f>
        <v/>
      </c>
    </row>
    <row r="8">
      <c r="A8" t="inlineStr">
        <is>
          <t>stor_gb</t>
        </is>
      </c>
      <c r="B8">
        <f>'Cost Model'!C13</f>
        <v/>
      </c>
    </row>
    <row r="9">
      <c r="A9" t="inlineStr">
        <is>
          <t>stor_rate</t>
        </is>
      </c>
      <c r="B9">
        <f>'Cost Model'!C14</f>
        <v/>
      </c>
    </row>
    <row r="10">
      <c r="A10" t="inlineStr">
        <is>
          <t>hosting</t>
        </is>
      </c>
      <c r="B10">
        <f>'Cost Model'!C15</f>
        <v/>
      </c>
    </row>
    <row r="11">
      <c r="A11" t="inlineStr">
        <is>
          <t>build</t>
        </is>
      </c>
      <c r="B11">
        <f>'Cost Model'!C16</f>
        <v/>
      </c>
    </row>
    <row r="12">
      <c r="A12" t="inlineStr">
        <is>
          <t>saas</t>
        </is>
      </c>
      <c r="B12">
        <f>'Cost Model'!C17</f>
        <v/>
      </c>
    </row>
    <row r="13">
      <c r="A13" t="inlineStr">
        <is>
          <t>yrs</t>
        </is>
      </c>
      <c r="B13">
        <f>'Cost Model'!C18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2026-06-19T21:36:02Z</dcterms:created>
  <dcterms:modified xmlns:dcterms="http://purl.org/dc/terms/" xmlns:xsi="http://www.w3.org/2001/XMLSchema-instance" xsi:type="dcterms:W3CDTF">2026-06-19T21:36:02Z</dcterms:modified>
</cp:coreProperties>
</file>