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h Helmke\Desktop\XDC Academy\"/>
    </mc:Choice>
  </mc:AlternateContent>
  <xr:revisionPtr revIDLastSave="0" documentId="8_{A2DA4E26-0306-4826-99FF-F89707769E3E}" xr6:coauthVersionLast="47" xr6:coauthVersionMax="47" xr10:uidLastSave="{00000000-0000-0000-0000-000000000000}"/>
  <bookViews>
    <workbookView xWindow="-120" yWindow="-120" windowWidth="29040" windowHeight="15720" activeTab="1" xr2:uid="{B7824C59-AAD4-4222-B9C4-3201793E5D9C}"/>
  </bookViews>
  <sheets>
    <sheet name="Quelldaten_AlpineFoods" sheetId="1" r:id="rId1"/>
    <sheet name="Berechnung" sheetId="3" r:id="rId2"/>
    <sheet name="Berechnung_Blanko" sheetId="4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19" i="3"/>
  <c r="I19" i="3"/>
  <c r="H19" i="3"/>
  <c r="G19" i="3"/>
  <c r="J20" i="3" l="1"/>
  <c r="G21" i="3" l="1"/>
  <c r="H21" i="3" s="1"/>
  <c r="K10" i="1"/>
  <c r="I20" i="3"/>
  <c r="H20" i="3"/>
  <c r="G20" i="3"/>
  <c r="G23" i="3"/>
  <c r="I23" i="3" s="1"/>
  <c r="J23" i="3" s="1"/>
  <c r="G22" i="3"/>
  <c r="I22" i="3" s="1"/>
  <c r="J22" i="3" s="1"/>
  <c r="K12" i="1"/>
  <c r="J12" i="1"/>
  <c r="I12" i="1"/>
  <c r="H12" i="1"/>
  <c r="K11" i="1"/>
  <c r="J11" i="1"/>
  <c r="I11" i="1"/>
  <c r="H11" i="1"/>
  <c r="K9" i="1"/>
  <c r="J9" i="1"/>
  <c r="I9" i="1"/>
  <c r="H9" i="1"/>
  <c r="J10" i="1"/>
  <c r="I10" i="1"/>
  <c r="H10" i="1"/>
  <c r="K8" i="1"/>
  <c r="J8" i="1"/>
  <c r="I8" i="1"/>
  <c r="H8" i="1"/>
  <c r="I7" i="1"/>
  <c r="J7" i="1" s="1"/>
  <c r="K7" i="1" s="1"/>
  <c r="E15" i="1"/>
  <c r="K13" i="1" s="1"/>
  <c r="D15" i="1"/>
  <c r="J13" i="1" s="1"/>
  <c r="C15" i="1"/>
  <c r="I13" i="1" s="1"/>
  <c r="B15" i="1"/>
  <c r="H13" i="1" s="1"/>
  <c r="I21" i="3" l="1"/>
  <c r="H22" i="3"/>
  <c r="H23" i="3"/>
</calcChain>
</file>

<file path=xl/sharedStrings.xml><?xml version="1.0" encoding="utf-8"?>
<sst xmlns="http://schemas.openxmlformats.org/spreadsheetml/2006/main" count="97" uniqueCount="53">
  <si>
    <t>Name: AlpinePure Foods</t>
  </si>
  <si>
    <t>Land: Schweiz</t>
  </si>
  <si>
    <t>Private or Public: Private</t>
  </si>
  <si>
    <t>Sector Code (NACE): 10</t>
  </si>
  <si>
    <t>Fiscal Year: 2021</t>
  </si>
  <si>
    <t>Currency: EUR</t>
  </si>
  <si>
    <t>EUR</t>
  </si>
  <si>
    <t>Revenue [bzw. bei Banken das Operating Income]: 83238603481</t>
  </si>
  <si>
    <t>Umsatz</t>
  </si>
  <si>
    <t>Personalkosten: 14478272779</t>
  </si>
  <si>
    <t>EBITDA</t>
  </si>
  <si>
    <t>EBITDA: 17966330673</t>
  </si>
  <si>
    <t>Personalkosten</t>
  </si>
  <si>
    <t>Scope 1</t>
  </si>
  <si>
    <t>Scope 1: 3291303</t>
  </si>
  <si>
    <t>Scope 2</t>
  </si>
  <si>
    <t>Scope 2: 2305914 (location)</t>
  </si>
  <si>
    <t>Scope 3</t>
  </si>
  <si>
    <t>Quelle: https://sciencebasedtargets.org/companies-taking-action</t>
  </si>
  <si>
    <t>Scope 3:</t>
  </si>
  <si>
    <t>Klimaziel Nestle ggü. SBT</t>
  </si>
  <si>
    <t>Nestlé commits to reduce absolute scope 1, 2 and 3 GHG emissions 20% by 2025 and 50% by 2030 from a 2018 base year.</t>
  </si>
  <si>
    <t>1. Purchased Goods And Services: 69156197 t CO2e</t>
  </si>
  <si>
    <t>2. Capital Goods: 425600 t CO2e</t>
  </si>
  <si>
    <t>3. Fuel And Energy Related Activities: 1365367 t CO2e</t>
  </si>
  <si>
    <t>4. Upstream Transport And Distribution: 2343655 t CO2e</t>
  </si>
  <si>
    <t>5. Waste Generated: 90488 t CO2e</t>
  </si>
  <si>
    <t>6. Business Travel: 161014 t CO2e</t>
  </si>
  <si>
    <t>7. Employee Commuting: 294263 t CO2e</t>
  </si>
  <si>
    <t>8. Upstream Leased Assets: 7609 t CO2e</t>
  </si>
  <si>
    <t>9. Downstream Transport Distribution: 3260000 t CO2e</t>
  </si>
  <si>
    <t>10. Processing Of Sold Products: N/A [bitte geben Sie 0 ein]</t>
  </si>
  <si>
    <t>-</t>
  </si>
  <si>
    <t>11. Use Of Sold Products: 27544018 t CO2e</t>
  </si>
  <si>
    <t>12. End Of Life Treatment Of Sold Products: 2504715 t CO2e</t>
  </si>
  <si>
    <t>13. Downstream Leased Assets: N/A [bitte geben Sie 0 ein]</t>
  </si>
  <si>
    <t>14. Franchises: N/A [bitte geben Sie 0 ein]</t>
  </si>
  <si>
    <t>15. Investments: 265788 t CO2e</t>
  </si>
  <si>
    <t>Historische Daten</t>
  </si>
  <si>
    <t>Umsatz in EUR</t>
  </si>
  <si>
    <t>EBITDA in EUR</t>
  </si>
  <si>
    <t>Personalkosten in EUR</t>
  </si>
  <si>
    <t>Scope 1 in tCO2e</t>
  </si>
  <si>
    <t>Scope 2 in tCO2e</t>
  </si>
  <si>
    <t>Scope 3 in tCO2e</t>
  </si>
  <si>
    <t>Klimaziel ggü. SBTi</t>
  </si>
  <si>
    <t>AlpineFoods commits to reduce absolute scope 1, 2 and 3 GHG emissions 20% by 2025 and 50% by 2030 from a 2018 base year</t>
  </si>
  <si>
    <t>Berechnung der Werte für Zieljahre</t>
  </si>
  <si>
    <t>Indexierte Baseline-Annahmen aus SSP2 RCP60 für NACE-Sektor 10</t>
  </si>
  <si>
    <t>Jahr</t>
  </si>
  <si>
    <t>Bruttowertschöpfung</t>
  </si>
  <si>
    <t>AlpinePure Foods</t>
  </si>
  <si>
    <t>AlpineFoods commits to reduce absolute scope 1, 2 and 3 GHG emissions 20% by 2025 and 50% by 2030 from a 2018 base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</si>
</sst>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5" fillId="3" borderId="0" xfId="0" applyFont="1" applyFill="1"/>
    <xf numFmtId="0" fontId="2" fillId="4" borderId="0" xfId="0" applyFont="1" applyFill="1"/>
    <xf numFmtId="0" fontId="3" fillId="5" borderId="0" xfId="0" applyFont="1" applyFill="1"/>
    <xf numFmtId="0" fontId="0" fillId="6" borderId="0" xfId="0" applyFill="1"/>
    <xf numFmtId="43" fontId="0" fillId="2" borderId="0" xfId="1" applyFont="1" applyFill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left" wrapText="1"/>
    </xf>
  </cellXfs>
  <cellStyles count="3">
    <cellStyle name="Komma" xfId="1" builtinId="3"/>
    <cellStyle name="Standard" xfId="0" builtinId="0"/>
    <cellStyle name="Standard 2" xfId="2" xr:uid="{ADD3F060-01F2-4C2D-99A8-4FFCCED53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2EC6-521F-426D-92EA-CB98086D2D0D}">
  <dimension ref="A1:Q31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65.140625" bestFit="1" customWidth="1"/>
    <col min="2" max="2" width="19" style="2" bestFit="1" customWidth="1"/>
    <col min="3" max="3" width="15.140625" style="2" bestFit="1" customWidth="1"/>
    <col min="4" max="5" width="16.42578125" bestFit="1" customWidth="1"/>
    <col min="8" max="11" width="15.140625" bestFit="1" customWidth="1"/>
    <col min="17" max="17" width="57.5703125" customWidth="1"/>
  </cols>
  <sheetData>
    <row r="1" spans="1:17" ht="15.75" x14ac:dyDescent="0.25">
      <c r="A1" s="11" t="s">
        <v>0</v>
      </c>
    </row>
    <row r="2" spans="1:17" ht="15.75" x14ac:dyDescent="0.25">
      <c r="A2" s="11" t="s">
        <v>1</v>
      </c>
    </row>
    <row r="3" spans="1:17" ht="15.75" x14ac:dyDescent="0.25">
      <c r="A3" s="11" t="s">
        <v>2</v>
      </c>
    </row>
    <row r="4" spans="1:17" ht="15.75" x14ac:dyDescent="0.25">
      <c r="A4" s="11" t="s">
        <v>3</v>
      </c>
    </row>
    <row r="5" spans="1:17" ht="15.75" x14ac:dyDescent="0.25">
      <c r="A5" s="12"/>
    </row>
    <row r="6" spans="1:17" ht="15.75" x14ac:dyDescent="0.25">
      <c r="A6" s="11" t="s">
        <v>4</v>
      </c>
      <c r="B6">
        <v>2018</v>
      </c>
      <c r="C6">
        <v>2019</v>
      </c>
      <c r="D6">
        <v>2020</v>
      </c>
      <c r="E6">
        <v>2021</v>
      </c>
    </row>
    <row r="7" spans="1:17" ht="15.75" x14ac:dyDescent="0.25">
      <c r="A7" s="11" t="s">
        <v>5</v>
      </c>
      <c r="B7" s="2" t="s">
        <v>6</v>
      </c>
      <c r="C7" s="2" t="s">
        <v>6</v>
      </c>
      <c r="D7" s="2" t="s">
        <v>6</v>
      </c>
      <c r="E7" s="2" t="s">
        <v>6</v>
      </c>
      <c r="H7">
        <v>2018</v>
      </c>
      <c r="I7">
        <f>H7+1</f>
        <v>2019</v>
      </c>
      <c r="J7">
        <f>I7+1</f>
        <v>2020</v>
      </c>
      <c r="K7">
        <f>J7+1</f>
        <v>2021</v>
      </c>
    </row>
    <row r="8" spans="1:17" ht="15.75" x14ac:dyDescent="0.25">
      <c r="A8" s="11" t="s">
        <v>7</v>
      </c>
      <c r="B8" s="2">
        <v>79281929190.830002</v>
      </c>
      <c r="C8" s="2">
        <v>83238603481</v>
      </c>
      <c r="D8" s="3">
        <v>78306311212.059998</v>
      </c>
      <c r="E8" s="3">
        <v>80715044042.910004</v>
      </c>
      <c r="G8" t="s">
        <v>8</v>
      </c>
      <c r="H8" s="4">
        <f>B8</f>
        <v>79281929190.830002</v>
      </c>
      <c r="I8" s="4">
        <f>C8</f>
        <v>83238603481</v>
      </c>
      <c r="J8" s="4">
        <f>D8</f>
        <v>78306311212.059998</v>
      </c>
      <c r="K8" s="4">
        <f>E8</f>
        <v>80715044042.910004</v>
      </c>
    </row>
    <row r="9" spans="1:17" ht="15.75" x14ac:dyDescent="0.25">
      <c r="A9" s="11" t="s">
        <v>9</v>
      </c>
      <c r="B9" s="2">
        <v>14442405259.360001</v>
      </c>
      <c r="C9" s="2">
        <v>14478272779</v>
      </c>
      <c r="D9" s="3">
        <v>13710080239.940001</v>
      </c>
      <c r="E9" s="3">
        <v>13505645114.799999</v>
      </c>
      <c r="G9" t="s">
        <v>10</v>
      </c>
      <c r="H9" s="4">
        <f>B10</f>
        <v>16841524870.299999</v>
      </c>
      <c r="I9" s="4">
        <f>C10</f>
        <v>17966330673</v>
      </c>
      <c r="J9" s="4">
        <f>D10</f>
        <v>17380151826.529999</v>
      </c>
      <c r="K9" s="4">
        <f>E10</f>
        <v>17205517156.41</v>
      </c>
    </row>
    <row r="10" spans="1:17" ht="15.75" x14ac:dyDescent="0.25">
      <c r="A10" s="11" t="s">
        <v>11</v>
      </c>
      <c r="B10" s="2">
        <v>16841524870.299999</v>
      </c>
      <c r="C10" s="2">
        <v>17966330673</v>
      </c>
      <c r="D10" s="3">
        <v>17380151826.529999</v>
      </c>
      <c r="E10" s="3">
        <v>17205517156.41</v>
      </c>
      <c r="G10" t="s">
        <v>12</v>
      </c>
      <c r="H10" s="4">
        <f>B9</f>
        <v>14442405259.360001</v>
      </c>
      <c r="I10" s="4">
        <f>C9</f>
        <v>14478272779</v>
      </c>
      <c r="J10" s="4">
        <f>D9</f>
        <v>13710080239.940001</v>
      </c>
      <c r="K10" s="4">
        <f>E9</f>
        <v>13505645114.799999</v>
      </c>
    </row>
    <row r="11" spans="1:17" ht="15.75" x14ac:dyDescent="0.25">
      <c r="A11" s="12"/>
      <c r="G11" t="s">
        <v>13</v>
      </c>
      <c r="H11" s="4">
        <f t="shared" ref="H11:K12" si="0">B12</f>
        <v>3349632</v>
      </c>
      <c r="I11" s="4">
        <f t="shared" si="0"/>
        <v>3291303</v>
      </c>
      <c r="J11" s="4">
        <f t="shared" si="0"/>
        <v>3215404</v>
      </c>
      <c r="K11" s="4">
        <f t="shared" si="0"/>
        <v>2657328</v>
      </c>
    </row>
    <row r="12" spans="1:17" ht="15.75" x14ac:dyDescent="0.25">
      <c r="A12" s="11" t="s">
        <v>14</v>
      </c>
      <c r="B12" s="2">
        <v>3349632</v>
      </c>
      <c r="C12" s="2">
        <v>3291303</v>
      </c>
      <c r="D12" s="3">
        <v>3215404</v>
      </c>
      <c r="E12" s="3">
        <v>2657328</v>
      </c>
      <c r="G12" t="s">
        <v>15</v>
      </c>
      <c r="H12" s="4">
        <f t="shared" si="0"/>
        <v>2547851</v>
      </c>
      <c r="I12" s="4">
        <f t="shared" si="0"/>
        <v>2305914</v>
      </c>
      <c r="J12" s="4">
        <f t="shared" si="0"/>
        <v>1898395</v>
      </c>
      <c r="K12" s="4">
        <f t="shared" si="0"/>
        <v>1632332</v>
      </c>
    </row>
    <row r="13" spans="1:17" ht="15.75" x14ac:dyDescent="0.25">
      <c r="A13" s="11" t="s">
        <v>16</v>
      </c>
      <c r="B13" s="2">
        <v>2547851</v>
      </c>
      <c r="C13" s="2">
        <v>2305914</v>
      </c>
      <c r="D13" s="3">
        <v>1898395</v>
      </c>
      <c r="E13" s="3">
        <v>1632332</v>
      </c>
      <c r="G13" t="s">
        <v>17</v>
      </c>
      <c r="H13" s="4">
        <f>B15</f>
        <v>110650357</v>
      </c>
      <c r="I13" s="4">
        <f>C15</f>
        <v>107418714</v>
      </c>
      <c r="J13" s="4">
        <f>D15</f>
        <v>117031586</v>
      </c>
      <c r="K13" s="4">
        <f>E15</f>
        <v>113941771</v>
      </c>
      <c r="Q13" t="s">
        <v>18</v>
      </c>
    </row>
    <row r="14" spans="1:17" ht="15.75" x14ac:dyDescent="0.25">
      <c r="A14" s="11" t="s">
        <v>19</v>
      </c>
      <c r="Q14" t="s">
        <v>20</v>
      </c>
    </row>
    <row r="15" spans="1:17" ht="30" x14ac:dyDescent="0.25">
      <c r="A15" s="12"/>
      <c r="B15" s="2">
        <f>SUM(B16:B30)</f>
        <v>110650357</v>
      </c>
      <c r="C15" s="2">
        <f>SUM(C16:C30)</f>
        <v>107418714</v>
      </c>
      <c r="D15" s="2">
        <f>SUM(D16:D30)</f>
        <v>117031586</v>
      </c>
      <c r="E15" s="2">
        <f>SUM(E16:E30)</f>
        <v>113941771</v>
      </c>
      <c r="Q15" s="5" t="s">
        <v>21</v>
      </c>
    </row>
    <row r="16" spans="1:17" ht="15.75" x14ac:dyDescent="0.25">
      <c r="A16" s="11" t="s">
        <v>22</v>
      </c>
      <c r="B16" s="2">
        <v>69156197</v>
      </c>
      <c r="C16" s="2">
        <v>69156197</v>
      </c>
      <c r="D16" s="3">
        <v>87823654</v>
      </c>
      <c r="E16" s="3">
        <v>85915250</v>
      </c>
      <c r="H16" t="s">
        <v>8</v>
      </c>
      <c r="I16" t="s">
        <v>10</v>
      </c>
      <c r="J16" t="s">
        <v>12</v>
      </c>
      <c r="K16" t="s">
        <v>13</v>
      </c>
      <c r="L16" t="s">
        <v>15</v>
      </c>
      <c r="M16" t="s">
        <v>17</v>
      </c>
    </row>
    <row r="17" spans="1:13" ht="15.75" x14ac:dyDescent="0.25">
      <c r="A17" s="11" t="s">
        <v>23</v>
      </c>
      <c r="B17" s="2">
        <v>761636</v>
      </c>
      <c r="C17" s="2">
        <v>425600</v>
      </c>
      <c r="D17" s="3">
        <v>4717519</v>
      </c>
      <c r="E17" s="3">
        <v>5490219</v>
      </c>
      <c r="G17">
        <v>2018</v>
      </c>
      <c r="H17">
        <v>79281929190.830002</v>
      </c>
      <c r="I17">
        <v>16841524870.299999</v>
      </c>
      <c r="J17">
        <v>14442405259.360001</v>
      </c>
      <c r="K17">
        <v>3349632</v>
      </c>
      <c r="L17">
        <v>2547851</v>
      </c>
      <c r="M17">
        <v>110650357</v>
      </c>
    </row>
    <row r="18" spans="1:13" ht="15.75" x14ac:dyDescent="0.25">
      <c r="A18" s="11" t="s">
        <v>24</v>
      </c>
      <c r="B18" s="2">
        <v>1365367</v>
      </c>
      <c r="C18" s="2">
        <v>1365367</v>
      </c>
      <c r="D18" s="3">
        <v>939526</v>
      </c>
      <c r="E18" s="3">
        <v>865023</v>
      </c>
      <c r="G18">
        <v>2019</v>
      </c>
      <c r="H18">
        <v>83238603481</v>
      </c>
      <c r="I18">
        <v>17966330673</v>
      </c>
      <c r="J18">
        <v>14478272779</v>
      </c>
      <c r="K18">
        <v>3291303</v>
      </c>
      <c r="L18">
        <v>2305914</v>
      </c>
      <c r="M18">
        <v>107418714</v>
      </c>
    </row>
    <row r="19" spans="1:13" ht="15.75" x14ac:dyDescent="0.25">
      <c r="A19" s="11" t="s">
        <v>25</v>
      </c>
      <c r="B19" s="2">
        <v>2343655</v>
      </c>
      <c r="C19" s="2">
        <v>2343655</v>
      </c>
      <c r="D19" s="3">
        <v>5019315</v>
      </c>
      <c r="E19" s="3">
        <v>2758785</v>
      </c>
      <c r="G19">
        <v>2020</v>
      </c>
      <c r="H19">
        <v>78306311212.059998</v>
      </c>
      <c r="I19">
        <v>17380151826.529999</v>
      </c>
      <c r="J19">
        <v>13710080239.940001</v>
      </c>
      <c r="K19">
        <v>3215404</v>
      </c>
      <c r="L19">
        <v>1898395</v>
      </c>
      <c r="M19">
        <v>117031586</v>
      </c>
    </row>
    <row r="20" spans="1:13" ht="15.75" x14ac:dyDescent="0.25">
      <c r="A20" s="11" t="s">
        <v>26</v>
      </c>
      <c r="B20" s="2">
        <v>90488</v>
      </c>
      <c r="C20" s="2">
        <v>90488</v>
      </c>
      <c r="D20" s="3">
        <v>58965</v>
      </c>
      <c r="E20" s="3">
        <v>35092</v>
      </c>
      <c r="G20">
        <v>2021</v>
      </c>
      <c r="H20">
        <v>80715044042.910004</v>
      </c>
      <c r="I20">
        <v>17205517156.41</v>
      </c>
      <c r="J20">
        <v>13505645114.799999</v>
      </c>
      <c r="K20">
        <v>2657328</v>
      </c>
      <c r="L20">
        <v>1632332</v>
      </c>
      <c r="M20">
        <v>113941771</v>
      </c>
    </row>
    <row r="21" spans="1:13" ht="15.75" x14ac:dyDescent="0.25">
      <c r="A21" s="11" t="s">
        <v>27</v>
      </c>
      <c r="B21" s="2">
        <v>161014</v>
      </c>
      <c r="C21" s="2">
        <v>161014</v>
      </c>
      <c r="D21" s="3">
        <v>103009</v>
      </c>
      <c r="E21" s="3">
        <v>35715</v>
      </c>
    </row>
    <row r="22" spans="1:13" ht="15.75" x14ac:dyDescent="0.25">
      <c r="A22" s="11" t="s">
        <v>28</v>
      </c>
      <c r="B22" s="2">
        <v>294262</v>
      </c>
      <c r="C22" s="2">
        <v>294263</v>
      </c>
      <c r="D22" s="3">
        <v>569599</v>
      </c>
      <c r="E22" s="3">
        <v>469805</v>
      </c>
    </row>
    <row r="23" spans="1:13" ht="15.75" x14ac:dyDescent="0.25">
      <c r="A23" s="11" t="s">
        <v>29</v>
      </c>
      <c r="B23" s="2">
        <v>647755</v>
      </c>
      <c r="C23" s="2">
        <v>7609</v>
      </c>
      <c r="D23" s="3">
        <v>289046</v>
      </c>
      <c r="E23" s="3">
        <v>21604</v>
      </c>
      <c r="H23" t="s">
        <v>13</v>
      </c>
      <c r="I23" t="s">
        <v>15</v>
      </c>
      <c r="J23" t="s">
        <v>17</v>
      </c>
    </row>
    <row r="24" spans="1:13" ht="15.75" x14ac:dyDescent="0.25">
      <c r="A24" s="11" t="s">
        <v>30</v>
      </c>
      <c r="B24" s="2">
        <v>3260000</v>
      </c>
      <c r="C24" s="2">
        <v>3260000</v>
      </c>
      <c r="D24" s="3">
        <v>4477305</v>
      </c>
      <c r="E24" s="1">
        <v>5854015</v>
      </c>
      <c r="G24">
        <v>2018</v>
      </c>
      <c r="H24">
        <v>3349632</v>
      </c>
      <c r="I24">
        <v>2547851</v>
      </c>
      <c r="J24">
        <v>110650357</v>
      </c>
    </row>
    <row r="25" spans="1:13" ht="15.75" x14ac:dyDescent="0.25">
      <c r="A25" s="11" t="s">
        <v>31</v>
      </c>
      <c r="B25" s="2">
        <v>586235</v>
      </c>
      <c r="C25" s="2">
        <v>0</v>
      </c>
      <c r="D25" s="3">
        <v>30758</v>
      </c>
      <c r="E25" t="s">
        <v>32</v>
      </c>
      <c r="G25">
        <v>2019</v>
      </c>
      <c r="H25">
        <v>3291303</v>
      </c>
      <c r="I25">
        <v>2305914</v>
      </c>
      <c r="J25">
        <v>107418714</v>
      </c>
    </row>
    <row r="26" spans="1:13" ht="15.75" x14ac:dyDescent="0.25">
      <c r="A26" s="11" t="s">
        <v>33</v>
      </c>
      <c r="B26" s="2">
        <v>27544018</v>
      </c>
      <c r="C26" s="2">
        <v>27544018</v>
      </c>
      <c r="D26" s="3">
        <v>11472621</v>
      </c>
      <c r="E26" s="3">
        <v>10773148</v>
      </c>
      <c r="G26">
        <v>2020</v>
      </c>
      <c r="H26">
        <v>3215404</v>
      </c>
      <c r="I26">
        <v>1898395</v>
      </c>
      <c r="J26">
        <v>117031586</v>
      </c>
    </row>
    <row r="27" spans="1:13" ht="15.75" x14ac:dyDescent="0.25">
      <c r="A27" s="11" t="s">
        <v>34</v>
      </c>
      <c r="B27" s="2">
        <v>2504715</v>
      </c>
      <c r="C27" s="2">
        <v>2504715</v>
      </c>
      <c r="D27" s="3">
        <v>1473153</v>
      </c>
      <c r="E27" s="3">
        <v>1491416</v>
      </c>
      <c r="G27">
        <v>2021</v>
      </c>
      <c r="H27">
        <v>2657328</v>
      </c>
      <c r="I27">
        <v>1632332</v>
      </c>
      <c r="J27">
        <v>113941771</v>
      </c>
    </row>
    <row r="28" spans="1:13" ht="15.75" x14ac:dyDescent="0.25">
      <c r="A28" s="11" t="s">
        <v>35</v>
      </c>
      <c r="B28" s="2">
        <v>69183</v>
      </c>
      <c r="C28" s="2">
        <v>0</v>
      </c>
      <c r="D28" s="3">
        <v>57116</v>
      </c>
      <c r="E28" s="3">
        <v>10000</v>
      </c>
    </row>
    <row r="29" spans="1:13" ht="15.75" x14ac:dyDescent="0.25">
      <c r="A29" s="11" t="s">
        <v>36</v>
      </c>
      <c r="B29" s="2">
        <v>1600044</v>
      </c>
      <c r="C29" s="2">
        <v>0</v>
      </c>
      <c r="D29" t="s">
        <v>32</v>
      </c>
      <c r="E29" t="s">
        <v>32</v>
      </c>
    </row>
    <row r="30" spans="1:13" ht="15.75" x14ac:dyDescent="0.25">
      <c r="A30" s="11" t="s">
        <v>37</v>
      </c>
      <c r="B30" s="2">
        <v>265788</v>
      </c>
      <c r="C30" s="2">
        <v>265788</v>
      </c>
      <c r="D30" t="s">
        <v>32</v>
      </c>
      <c r="E30" s="3">
        <v>221699</v>
      </c>
    </row>
    <row r="31" spans="1:13" ht="15.75" x14ac:dyDescent="0.25">
      <c r="A31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C4EA-BD8A-4118-A160-4E540B8D7340}">
  <dimension ref="F2:J111"/>
  <sheetViews>
    <sheetView showGridLines="0" tabSelected="1" topLeftCell="A2" workbookViewId="0">
      <selection activeCell="J22" sqref="J22"/>
    </sheetView>
  </sheetViews>
  <sheetFormatPr baseColWidth="10" defaultColWidth="11.42578125" defaultRowHeight="15" x14ac:dyDescent="0.25"/>
  <cols>
    <col min="5" max="5" width="3.28515625" customWidth="1"/>
    <col min="6" max="6" width="36.5703125" customWidth="1"/>
    <col min="7" max="7" width="25.85546875" customWidth="1"/>
    <col min="8" max="8" width="29.42578125" customWidth="1"/>
    <col min="9" max="9" width="33.28515625" customWidth="1"/>
    <col min="10" max="10" width="35.140625" customWidth="1"/>
    <col min="11" max="11" width="8.28515625" customWidth="1"/>
  </cols>
  <sheetData>
    <row r="2" spans="6:10" ht="26.25" x14ac:dyDescent="0.4">
      <c r="F2" s="6" t="s">
        <v>51</v>
      </c>
      <c r="G2" s="6"/>
      <c r="H2" s="6"/>
      <c r="I2" s="6"/>
      <c r="J2" s="6"/>
    </row>
    <row r="4" spans="6:10" x14ac:dyDescent="0.25">
      <c r="F4" s="7" t="s">
        <v>38</v>
      </c>
      <c r="G4" s="7"/>
      <c r="H4" s="7"/>
      <c r="I4" s="7"/>
      <c r="J4" s="7"/>
    </row>
    <row r="5" spans="6:10" x14ac:dyDescent="0.25">
      <c r="F5" s="8"/>
      <c r="G5" s="8">
        <v>2018</v>
      </c>
      <c r="H5" s="8">
        <v>2019</v>
      </c>
      <c r="I5" s="8">
        <v>2020</v>
      </c>
      <c r="J5" s="8">
        <v>2021</v>
      </c>
    </row>
    <row r="6" spans="6:10" x14ac:dyDescent="0.25">
      <c r="F6" s="9" t="s">
        <v>39</v>
      </c>
      <c r="G6" s="2">
        <v>79281929190.830002</v>
      </c>
      <c r="H6" s="2">
        <v>83238603481</v>
      </c>
      <c r="I6" s="2">
        <v>78306311212.059998</v>
      </c>
      <c r="J6" s="2">
        <v>80715044042.910004</v>
      </c>
    </row>
    <row r="7" spans="6:10" x14ac:dyDescent="0.25">
      <c r="F7" s="9" t="s">
        <v>40</v>
      </c>
      <c r="G7" s="2">
        <v>16841524870.299999</v>
      </c>
      <c r="H7" s="2">
        <v>17966330673</v>
      </c>
      <c r="I7" s="2">
        <v>17380151826.529999</v>
      </c>
      <c r="J7" s="2">
        <v>17205517156.41</v>
      </c>
    </row>
    <row r="8" spans="6:10" x14ac:dyDescent="0.25">
      <c r="F8" s="9" t="s">
        <v>41</v>
      </c>
      <c r="G8" s="2">
        <v>14442405259.360001</v>
      </c>
      <c r="H8" s="2">
        <v>14478272779</v>
      </c>
      <c r="I8" s="2">
        <v>13710080239.940001</v>
      </c>
      <c r="J8" s="2">
        <v>13505645114.799999</v>
      </c>
    </row>
    <row r="9" spans="6:10" x14ac:dyDescent="0.25">
      <c r="F9" s="9" t="s">
        <v>42</v>
      </c>
      <c r="G9" s="2">
        <v>3349632</v>
      </c>
      <c r="H9" s="2">
        <v>3291303</v>
      </c>
      <c r="I9" s="2">
        <v>3215404</v>
      </c>
      <c r="J9" s="2">
        <v>2657328</v>
      </c>
    </row>
    <row r="10" spans="6:10" x14ac:dyDescent="0.25">
      <c r="F10" s="9" t="s">
        <v>43</v>
      </c>
      <c r="G10" s="2">
        <v>2547851</v>
      </c>
      <c r="H10" s="2">
        <v>2305914</v>
      </c>
      <c r="I10" s="2">
        <v>1898395</v>
      </c>
      <c r="J10" s="2">
        <v>1632332</v>
      </c>
    </row>
    <row r="11" spans="6:10" x14ac:dyDescent="0.25">
      <c r="F11" s="9" t="s">
        <v>44</v>
      </c>
      <c r="G11" s="2">
        <v>110650357</v>
      </c>
      <c r="H11" s="2">
        <v>107418714</v>
      </c>
      <c r="I11" s="2">
        <v>117031586</v>
      </c>
      <c r="J11" s="2">
        <v>113941771</v>
      </c>
    </row>
    <row r="14" spans="6:10" x14ac:dyDescent="0.25">
      <c r="F14" s="7" t="s">
        <v>45</v>
      </c>
      <c r="G14" s="7"/>
      <c r="H14" s="7"/>
      <c r="I14" s="7"/>
      <c r="J14" s="7"/>
    </row>
    <row r="15" spans="6:10" ht="30.6" customHeight="1" x14ac:dyDescent="0.25">
      <c r="F15" s="13" t="s">
        <v>52</v>
      </c>
      <c r="G15" s="13"/>
      <c r="H15" s="13"/>
      <c r="I15" s="13"/>
      <c r="J15" s="13"/>
    </row>
    <row r="17" spans="6:10" x14ac:dyDescent="0.25">
      <c r="F17" s="7" t="s">
        <v>47</v>
      </c>
      <c r="G17" s="7"/>
      <c r="H17" s="7"/>
      <c r="I17" s="7"/>
      <c r="J17" s="7"/>
    </row>
    <row r="18" spans="6:10" x14ac:dyDescent="0.25">
      <c r="F18" s="8"/>
      <c r="G18" s="8">
        <v>2018</v>
      </c>
      <c r="H18" s="8">
        <v>2025</v>
      </c>
      <c r="I18" s="8">
        <v>2030</v>
      </c>
      <c r="J18" s="8">
        <v>2050</v>
      </c>
    </row>
    <row r="19" spans="6:10" x14ac:dyDescent="0.25">
      <c r="F19" s="9" t="s">
        <v>40</v>
      </c>
      <c r="G19" s="10">
        <f>G7</f>
        <v>16841524870.299999</v>
      </c>
      <c r="H19" s="10">
        <f>J7*(G36/G32)</f>
        <v>19140522730.1404</v>
      </c>
      <c r="I19" s="10">
        <f>J7*(G41/G32)</f>
        <v>21548564941.255257</v>
      </c>
      <c r="J19" s="10">
        <f>J7*(G61/G32)</f>
        <v>31952196221.18063</v>
      </c>
    </row>
    <row r="20" spans="6:10" x14ac:dyDescent="0.25">
      <c r="F20" s="9" t="s">
        <v>41</v>
      </c>
      <c r="G20" s="10">
        <f>G8</f>
        <v>14442405259.360001</v>
      </c>
      <c r="H20" s="10">
        <f>J8*(G36/G32)</f>
        <v>15024547356.237513</v>
      </c>
      <c r="I20" s="10">
        <f>J8*(G41/G32)</f>
        <v>16914764501.652365</v>
      </c>
      <c r="J20" s="10">
        <f>J8*(G61/G32)</f>
        <v>25081200342.818447</v>
      </c>
    </row>
    <row r="21" spans="6:10" x14ac:dyDescent="0.25">
      <c r="F21" s="9" t="s">
        <v>42</v>
      </c>
      <c r="G21" s="10">
        <f>G9</f>
        <v>3349632</v>
      </c>
      <c r="H21" s="10">
        <f>G21*(1-0.2)</f>
        <v>2679705.6000000001</v>
      </c>
      <c r="I21" s="10">
        <f>G21*0.5</f>
        <v>1674816</v>
      </c>
      <c r="J21" s="10">
        <f>I21*(J60/J40)</f>
        <v>1504542.7510094212</v>
      </c>
    </row>
    <row r="22" spans="6:10" x14ac:dyDescent="0.25">
      <c r="F22" s="9" t="s">
        <v>43</v>
      </c>
      <c r="G22" s="10">
        <f>G10</f>
        <v>2547851</v>
      </c>
      <c r="H22" s="10">
        <f>G22*(1-0.2)</f>
        <v>2038280.8</v>
      </c>
      <c r="I22" s="10">
        <f>G22*0.5</f>
        <v>1273925.5</v>
      </c>
      <c r="J22" s="10">
        <f>I22*(I61/I41)</f>
        <v>1392866.6418048779</v>
      </c>
    </row>
    <row r="23" spans="6:10" x14ac:dyDescent="0.25">
      <c r="F23" s="9" t="s">
        <v>44</v>
      </c>
      <c r="G23" s="10">
        <f>G11</f>
        <v>110650357</v>
      </c>
      <c r="H23" s="10">
        <f>G23*(1-0.2)</f>
        <v>88520285.600000009</v>
      </c>
      <c r="I23" s="10">
        <f>G23*0.5</f>
        <v>55325178.5</v>
      </c>
      <c r="J23" s="10">
        <f>I23*(J61/J41)</f>
        <v>49479758.770354256</v>
      </c>
    </row>
    <row r="27" spans="6:10" x14ac:dyDescent="0.25">
      <c r="F27" s="7" t="s">
        <v>48</v>
      </c>
      <c r="G27" s="7"/>
      <c r="H27" s="7"/>
      <c r="I27" s="7"/>
      <c r="J27" s="7"/>
    </row>
    <row r="28" spans="6:10" x14ac:dyDescent="0.25">
      <c r="F28" s="8" t="s">
        <v>49</v>
      </c>
      <c r="G28" s="8" t="s">
        <v>50</v>
      </c>
      <c r="H28" s="8" t="s">
        <v>13</v>
      </c>
      <c r="I28" s="8" t="s">
        <v>15</v>
      </c>
      <c r="J28" s="8" t="s">
        <v>17</v>
      </c>
    </row>
    <row r="29" spans="6:10" x14ac:dyDescent="0.25">
      <c r="F29" s="9">
        <v>2018</v>
      </c>
      <c r="G29" s="1">
        <v>100</v>
      </c>
      <c r="H29" s="1">
        <v>100</v>
      </c>
      <c r="I29" s="1">
        <v>100</v>
      </c>
      <c r="J29" s="1">
        <v>100</v>
      </c>
    </row>
    <row r="30" spans="6:10" x14ac:dyDescent="0.25">
      <c r="F30" s="9">
        <v>2019</v>
      </c>
      <c r="G30" s="1">
        <v>102.67</v>
      </c>
      <c r="H30" s="1">
        <v>100</v>
      </c>
      <c r="I30" s="1">
        <v>100</v>
      </c>
      <c r="J30" s="1">
        <v>98.52</v>
      </c>
    </row>
    <row r="31" spans="6:10" x14ac:dyDescent="0.25">
      <c r="F31" s="9">
        <v>2020</v>
      </c>
      <c r="G31" s="1">
        <v>105.34</v>
      </c>
      <c r="H31" s="1">
        <v>99.99</v>
      </c>
      <c r="I31" s="1">
        <v>99.99</v>
      </c>
      <c r="J31" s="1">
        <v>97.03</v>
      </c>
    </row>
    <row r="32" spans="6:10" x14ac:dyDescent="0.25">
      <c r="F32" s="9">
        <v>2021</v>
      </c>
      <c r="G32" s="1">
        <v>108.39</v>
      </c>
      <c r="H32" s="1">
        <v>100.24</v>
      </c>
      <c r="I32" s="1">
        <v>100.24</v>
      </c>
      <c r="J32" s="1">
        <v>96.98</v>
      </c>
    </row>
    <row r="33" spans="6:10" x14ac:dyDescent="0.25">
      <c r="F33" s="9">
        <v>2022</v>
      </c>
      <c r="G33" s="1">
        <v>111.44</v>
      </c>
      <c r="H33" s="1">
        <v>100.49</v>
      </c>
      <c r="I33" s="1">
        <v>100.49</v>
      </c>
      <c r="J33" s="1">
        <v>96.93</v>
      </c>
    </row>
    <row r="34" spans="6:10" x14ac:dyDescent="0.25">
      <c r="F34" s="9">
        <v>2023</v>
      </c>
      <c r="G34" s="1">
        <v>114.48</v>
      </c>
      <c r="H34" s="1">
        <v>100.75</v>
      </c>
      <c r="I34" s="1">
        <v>100.75</v>
      </c>
      <c r="J34" s="1">
        <v>96.88</v>
      </c>
    </row>
    <row r="35" spans="6:10" x14ac:dyDescent="0.25">
      <c r="F35" s="9">
        <v>2024</v>
      </c>
      <c r="G35" s="1">
        <v>117.53</v>
      </c>
      <c r="H35" s="1">
        <v>101</v>
      </c>
      <c r="I35" s="1">
        <v>101</v>
      </c>
      <c r="J35" s="1">
        <v>96.83</v>
      </c>
    </row>
    <row r="36" spans="6:10" x14ac:dyDescent="0.25">
      <c r="F36" s="9">
        <v>2025</v>
      </c>
      <c r="G36" s="1">
        <v>120.58</v>
      </c>
      <c r="H36" s="1">
        <v>101.25</v>
      </c>
      <c r="I36" s="1">
        <v>101.25</v>
      </c>
      <c r="J36" s="1">
        <v>96.79</v>
      </c>
    </row>
    <row r="37" spans="6:10" x14ac:dyDescent="0.25">
      <c r="F37" s="9">
        <v>2026</v>
      </c>
      <c r="G37" s="1">
        <v>123.61</v>
      </c>
      <c r="H37" s="1">
        <v>101.5</v>
      </c>
      <c r="I37" s="1">
        <v>101.5</v>
      </c>
      <c r="J37" s="1">
        <v>96.74</v>
      </c>
    </row>
    <row r="38" spans="6:10" x14ac:dyDescent="0.25">
      <c r="F38" s="9">
        <v>2027</v>
      </c>
      <c r="G38" s="1">
        <v>126.65</v>
      </c>
      <c r="H38" s="1">
        <v>101.75</v>
      </c>
      <c r="I38" s="1">
        <v>101.75</v>
      </c>
      <c r="J38" s="1">
        <v>96.69</v>
      </c>
    </row>
    <row r="39" spans="6:10" x14ac:dyDescent="0.25">
      <c r="F39" s="9">
        <v>2028</v>
      </c>
      <c r="G39" s="1">
        <v>129.68</v>
      </c>
      <c r="H39" s="1">
        <v>102</v>
      </c>
      <c r="I39" s="1">
        <v>102</v>
      </c>
      <c r="J39" s="1">
        <v>96.64</v>
      </c>
    </row>
    <row r="40" spans="6:10" x14ac:dyDescent="0.25">
      <c r="F40" s="9">
        <v>2029</v>
      </c>
      <c r="G40" s="1">
        <v>132.71</v>
      </c>
      <c r="H40" s="1">
        <v>102.25</v>
      </c>
      <c r="I40" s="1">
        <v>102.25</v>
      </c>
      <c r="J40" s="1">
        <v>96.59</v>
      </c>
    </row>
    <row r="41" spans="6:10" x14ac:dyDescent="0.25">
      <c r="F41" s="9">
        <v>2030</v>
      </c>
      <c r="G41" s="1">
        <v>135.75</v>
      </c>
      <c r="H41" s="1">
        <v>102.5</v>
      </c>
      <c r="I41" s="1">
        <v>102.5</v>
      </c>
      <c r="J41" s="1">
        <v>96.54</v>
      </c>
    </row>
    <row r="42" spans="6:10" x14ac:dyDescent="0.25">
      <c r="F42" s="9">
        <v>2031</v>
      </c>
      <c r="G42" s="1">
        <v>138.85</v>
      </c>
      <c r="H42" s="1">
        <v>103.03</v>
      </c>
      <c r="I42" s="1">
        <v>103.03</v>
      </c>
      <c r="J42" s="1">
        <v>95.95</v>
      </c>
    </row>
    <row r="43" spans="6:10" x14ac:dyDescent="0.25">
      <c r="F43" s="9">
        <v>2032</v>
      </c>
      <c r="G43" s="1">
        <v>141.94</v>
      </c>
      <c r="H43" s="1">
        <v>103.55</v>
      </c>
      <c r="I43" s="1">
        <v>103.55</v>
      </c>
      <c r="J43" s="1">
        <v>95.36</v>
      </c>
    </row>
    <row r="44" spans="6:10" x14ac:dyDescent="0.25">
      <c r="F44" s="9">
        <v>2033</v>
      </c>
      <c r="G44" s="1">
        <v>145.04</v>
      </c>
      <c r="H44" s="1">
        <v>104.07</v>
      </c>
      <c r="I44" s="1">
        <v>104.07</v>
      </c>
      <c r="J44" s="1">
        <v>94.77</v>
      </c>
    </row>
    <row r="45" spans="6:10" x14ac:dyDescent="0.25">
      <c r="F45" s="9">
        <v>2034</v>
      </c>
      <c r="G45" s="1">
        <v>148.13999999999999</v>
      </c>
      <c r="H45" s="1">
        <v>104.6</v>
      </c>
      <c r="I45" s="1">
        <v>104.6</v>
      </c>
      <c r="J45" s="1">
        <v>94.17</v>
      </c>
    </row>
    <row r="46" spans="6:10" x14ac:dyDescent="0.25">
      <c r="F46" s="9">
        <v>2035</v>
      </c>
      <c r="G46" s="1">
        <v>151.24</v>
      </c>
      <c r="H46" s="1">
        <v>105.12</v>
      </c>
      <c r="I46" s="1">
        <v>105.12</v>
      </c>
      <c r="J46" s="1">
        <v>93.58</v>
      </c>
    </row>
    <row r="47" spans="6:10" x14ac:dyDescent="0.25">
      <c r="F47" s="9">
        <v>2036</v>
      </c>
      <c r="G47" s="1">
        <v>154.43</v>
      </c>
      <c r="H47" s="1">
        <v>105.65</v>
      </c>
      <c r="I47" s="1">
        <v>105.65</v>
      </c>
      <c r="J47" s="1">
        <v>92.99</v>
      </c>
    </row>
    <row r="48" spans="6:10" x14ac:dyDescent="0.25">
      <c r="F48" s="9">
        <v>2037</v>
      </c>
      <c r="G48" s="1">
        <v>157.62</v>
      </c>
      <c r="H48" s="1">
        <v>106.17</v>
      </c>
      <c r="I48" s="1">
        <v>106.17</v>
      </c>
      <c r="J48" s="1">
        <v>92.4</v>
      </c>
    </row>
    <row r="49" spans="6:10" x14ac:dyDescent="0.25">
      <c r="F49" s="9">
        <v>2038</v>
      </c>
      <c r="G49" s="1">
        <v>160.81</v>
      </c>
      <c r="H49" s="1">
        <v>106.69</v>
      </c>
      <c r="I49" s="1">
        <v>106.69</v>
      </c>
      <c r="J49" s="1">
        <v>91.81</v>
      </c>
    </row>
    <row r="50" spans="6:10" x14ac:dyDescent="0.25">
      <c r="F50" s="9">
        <v>2039</v>
      </c>
      <c r="G50" s="1">
        <v>164</v>
      </c>
      <c r="H50" s="1">
        <v>107.22</v>
      </c>
      <c r="I50" s="1">
        <v>107.22</v>
      </c>
      <c r="J50" s="1">
        <v>91.22</v>
      </c>
    </row>
    <row r="51" spans="6:10" x14ac:dyDescent="0.25">
      <c r="F51" s="9">
        <v>2040</v>
      </c>
      <c r="G51" s="1">
        <v>167.2</v>
      </c>
      <c r="H51" s="1">
        <v>107.74</v>
      </c>
      <c r="I51" s="1">
        <v>107.74</v>
      </c>
      <c r="J51" s="1">
        <v>90.63</v>
      </c>
    </row>
    <row r="52" spans="6:10" x14ac:dyDescent="0.25">
      <c r="F52" s="9">
        <v>2041</v>
      </c>
      <c r="G52" s="1">
        <v>170.58</v>
      </c>
      <c r="H52" s="1">
        <v>108.17</v>
      </c>
      <c r="I52" s="1">
        <v>108.17</v>
      </c>
      <c r="J52" s="1">
        <v>90.2</v>
      </c>
    </row>
    <row r="53" spans="6:10" x14ac:dyDescent="0.25">
      <c r="F53" s="9">
        <v>2042</v>
      </c>
      <c r="G53" s="1">
        <v>173.96</v>
      </c>
      <c r="H53" s="1">
        <v>108.61</v>
      </c>
      <c r="I53" s="1">
        <v>108.61</v>
      </c>
      <c r="J53" s="1">
        <v>89.77</v>
      </c>
    </row>
    <row r="54" spans="6:10" x14ac:dyDescent="0.25">
      <c r="F54" s="9">
        <v>2043</v>
      </c>
      <c r="G54" s="1">
        <v>177.35</v>
      </c>
      <c r="H54" s="1">
        <v>109.04</v>
      </c>
      <c r="I54" s="1">
        <v>109.04</v>
      </c>
      <c r="J54" s="1">
        <v>89.34</v>
      </c>
    </row>
    <row r="55" spans="6:10" x14ac:dyDescent="0.25">
      <c r="F55" s="9">
        <v>2044</v>
      </c>
      <c r="G55" s="1">
        <v>180.73</v>
      </c>
      <c r="H55" s="1">
        <v>109.47</v>
      </c>
      <c r="I55" s="1">
        <v>109.47</v>
      </c>
      <c r="J55" s="1">
        <v>88.91</v>
      </c>
    </row>
    <row r="56" spans="6:10" x14ac:dyDescent="0.25">
      <c r="F56" s="9">
        <v>2045</v>
      </c>
      <c r="G56" s="1">
        <v>184.12</v>
      </c>
      <c r="H56" s="1">
        <v>109.91</v>
      </c>
      <c r="I56" s="1">
        <v>109.91</v>
      </c>
      <c r="J56" s="1">
        <v>88.48</v>
      </c>
    </row>
    <row r="57" spans="6:10" x14ac:dyDescent="0.25">
      <c r="F57" s="9">
        <v>2046</v>
      </c>
      <c r="G57" s="1">
        <v>187.55</v>
      </c>
      <c r="H57" s="1">
        <v>110.34</v>
      </c>
      <c r="I57" s="1">
        <v>110.34</v>
      </c>
      <c r="J57" s="1">
        <v>88.05</v>
      </c>
    </row>
    <row r="58" spans="6:10" x14ac:dyDescent="0.25">
      <c r="F58" s="9">
        <v>2047</v>
      </c>
      <c r="G58" s="1">
        <v>190.98</v>
      </c>
      <c r="H58" s="1">
        <v>110.77</v>
      </c>
      <c r="I58" s="1">
        <v>110.77</v>
      </c>
      <c r="J58" s="1">
        <v>87.62</v>
      </c>
    </row>
    <row r="59" spans="6:10" x14ac:dyDescent="0.25">
      <c r="F59" s="9">
        <v>2048</v>
      </c>
      <c r="G59" s="1">
        <v>194.42</v>
      </c>
      <c r="H59" s="1">
        <v>111.2</v>
      </c>
      <c r="I59" s="1">
        <v>111.2</v>
      </c>
      <c r="J59" s="1">
        <v>87.19</v>
      </c>
    </row>
    <row r="60" spans="6:10" x14ac:dyDescent="0.25">
      <c r="F60" s="9">
        <v>2049</v>
      </c>
      <c r="G60" s="1">
        <v>197.85</v>
      </c>
      <c r="H60" s="1">
        <v>111.64</v>
      </c>
      <c r="I60" s="1">
        <v>111.64</v>
      </c>
      <c r="J60" s="1">
        <v>86.77</v>
      </c>
    </row>
    <row r="61" spans="6:10" x14ac:dyDescent="0.25">
      <c r="F61" s="9">
        <v>2050</v>
      </c>
      <c r="G61" s="1">
        <v>201.29</v>
      </c>
      <c r="H61" s="1">
        <v>112.07</v>
      </c>
      <c r="I61" s="1">
        <v>112.07</v>
      </c>
      <c r="J61" s="1">
        <v>86.34</v>
      </c>
    </row>
    <row r="62" spans="6:10" x14ac:dyDescent="0.25">
      <c r="F62" s="9">
        <v>2051</v>
      </c>
      <c r="G62" s="1">
        <v>204.97</v>
      </c>
      <c r="H62" s="1">
        <v>111.97</v>
      </c>
      <c r="I62" s="1">
        <v>111.97</v>
      </c>
      <c r="J62" s="1">
        <v>84.68</v>
      </c>
    </row>
    <row r="63" spans="6:10" x14ac:dyDescent="0.25">
      <c r="F63" s="9">
        <v>2052</v>
      </c>
      <c r="G63" s="1">
        <v>208.66</v>
      </c>
      <c r="H63" s="1">
        <v>111.87</v>
      </c>
      <c r="I63" s="1">
        <v>111.87</v>
      </c>
      <c r="J63" s="1">
        <v>83.01</v>
      </c>
    </row>
    <row r="64" spans="6:10" x14ac:dyDescent="0.25">
      <c r="F64" s="9">
        <v>2053</v>
      </c>
      <c r="G64" s="1">
        <v>212.35</v>
      </c>
      <c r="H64" s="1">
        <v>111.77</v>
      </c>
      <c r="I64" s="1">
        <v>111.77</v>
      </c>
      <c r="J64" s="1">
        <v>81.349999999999994</v>
      </c>
    </row>
    <row r="65" spans="6:10" x14ac:dyDescent="0.25">
      <c r="F65" s="9">
        <v>2054</v>
      </c>
      <c r="G65" s="1">
        <v>216.04</v>
      </c>
      <c r="H65" s="1">
        <v>111.68</v>
      </c>
      <c r="I65" s="1">
        <v>111.68</v>
      </c>
      <c r="J65" s="1">
        <v>79.69</v>
      </c>
    </row>
    <row r="66" spans="6:10" x14ac:dyDescent="0.25">
      <c r="F66" s="9">
        <v>2055</v>
      </c>
      <c r="G66" s="1">
        <v>219.72</v>
      </c>
      <c r="H66" s="1">
        <v>111.58</v>
      </c>
      <c r="I66" s="1">
        <v>111.58</v>
      </c>
      <c r="J66" s="1">
        <v>78.03</v>
      </c>
    </row>
    <row r="67" spans="6:10" x14ac:dyDescent="0.25">
      <c r="F67" s="9">
        <v>2056</v>
      </c>
      <c r="G67" s="1">
        <v>223.45</v>
      </c>
      <c r="H67" s="1">
        <v>111.48</v>
      </c>
      <c r="I67" s="1">
        <v>111.48</v>
      </c>
      <c r="J67" s="1">
        <v>76.37</v>
      </c>
    </row>
    <row r="68" spans="6:10" x14ac:dyDescent="0.25">
      <c r="F68" s="9">
        <v>2057</v>
      </c>
      <c r="G68" s="1">
        <v>227.18</v>
      </c>
      <c r="H68" s="1">
        <v>111.38</v>
      </c>
      <c r="I68" s="1">
        <v>111.38</v>
      </c>
      <c r="J68" s="1">
        <v>74.709999999999994</v>
      </c>
    </row>
    <row r="69" spans="6:10" x14ac:dyDescent="0.25">
      <c r="F69" s="9">
        <v>2058</v>
      </c>
      <c r="G69" s="1">
        <v>230.91</v>
      </c>
      <c r="H69" s="1">
        <v>111.28</v>
      </c>
      <c r="I69" s="1">
        <v>111.28</v>
      </c>
      <c r="J69" s="1">
        <v>73.05</v>
      </c>
    </row>
    <row r="70" spans="6:10" x14ac:dyDescent="0.25">
      <c r="F70" s="9">
        <v>2059</v>
      </c>
      <c r="G70" s="1">
        <v>234.63</v>
      </c>
      <c r="H70" s="1">
        <v>111.18</v>
      </c>
      <c r="I70" s="1">
        <v>111.18</v>
      </c>
      <c r="J70" s="1">
        <v>71.39</v>
      </c>
    </row>
    <row r="71" spans="6:10" x14ac:dyDescent="0.25">
      <c r="F71" s="9">
        <v>2060</v>
      </c>
      <c r="G71" s="1">
        <v>238.36</v>
      </c>
      <c r="H71" s="1">
        <v>111.08</v>
      </c>
      <c r="I71" s="1">
        <v>111.08</v>
      </c>
      <c r="J71" s="1">
        <v>69.73</v>
      </c>
    </row>
    <row r="72" spans="6:10" x14ac:dyDescent="0.25">
      <c r="F72" s="9">
        <v>2061</v>
      </c>
      <c r="G72" s="1">
        <v>242.51</v>
      </c>
      <c r="H72" s="1">
        <v>110.79</v>
      </c>
      <c r="I72" s="1">
        <v>110.79</v>
      </c>
      <c r="J72" s="1">
        <v>68.86</v>
      </c>
    </row>
    <row r="73" spans="6:10" x14ac:dyDescent="0.25">
      <c r="F73" s="9">
        <v>2062</v>
      </c>
      <c r="G73" s="1">
        <v>246.67</v>
      </c>
      <c r="H73" s="1">
        <v>110.5</v>
      </c>
      <c r="I73" s="1">
        <v>110.5</v>
      </c>
      <c r="J73" s="1">
        <v>67.989999999999995</v>
      </c>
    </row>
    <row r="74" spans="6:10" x14ac:dyDescent="0.25">
      <c r="F74" s="9">
        <v>2063</v>
      </c>
      <c r="G74" s="1">
        <v>250.82</v>
      </c>
      <c r="H74" s="1">
        <v>110.2</v>
      </c>
      <c r="I74" s="1">
        <v>110.2</v>
      </c>
      <c r="J74" s="1">
        <v>67.13</v>
      </c>
    </row>
    <row r="75" spans="6:10" x14ac:dyDescent="0.25">
      <c r="F75" s="9">
        <v>2064</v>
      </c>
      <c r="G75" s="1">
        <v>254.98</v>
      </c>
      <c r="H75" s="1">
        <v>109.91</v>
      </c>
      <c r="I75" s="1">
        <v>109.91</v>
      </c>
      <c r="J75" s="1">
        <v>66.260000000000005</v>
      </c>
    </row>
    <row r="76" spans="6:10" x14ac:dyDescent="0.25">
      <c r="F76" s="9">
        <v>2065</v>
      </c>
      <c r="G76" s="1">
        <v>259.13</v>
      </c>
      <c r="H76" s="1">
        <v>109.62</v>
      </c>
      <c r="I76" s="1">
        <v>109.62</v>
      </c>
      <c r="J76" s="1">
        <v>65.400000000000006</v>
      </c>
    </row>
    <row r="77" spans="6:10" x14ac:dyDescent="0.25">
      <c r="F77" s="9">
        <v>2066</v>
      </c>
      <c r="G77" s="1">
        <v>263.31</v>
      </c>
      <c r="H77" s="1">
        <v>109.32</v>
      </c>
      <c r="I77" s="1">
        <v>109.32</v>
      </c>
      <c r="J77" s="1">
        <v>64.53</v>
      </c>
    </row>
    <row r="78" spans="6:10" x14ac:dyDescent="0.25">
      <c r="F78" s="9">
        <v>2067</v>
      </c>
      <c r="G78" s="1">
        <v>267.48</v>
      </c>
      <c r="H78" s="1">
        <v>109.03</v>
      </c>
      <c r="I78" s="1">
        <v>109.03</v>
      </c>
      <c r="J78" s="1">
        <v>63.66</v>
      </c>
    </row>
    <row r="79" spans="6:10" x14ac:dyDescent="0.25">
      <c r="F79" s="9">
        <v>2068</v>
      </c>
      <c r="G79" s="1">
        <v>271.66000000000003</v>
      </c>
      <c r="H79" s="1">
        <v>108.73</v>
      </c>
      <c r="I79" s="1">
        <v>108.73</v>
      </c>
      <c r="J79" s="1">
        <v>62.8</v>
      </c>
    </row>
    <row r="80" spans="6:10" x14ac:dyDescent="0.25">
      <c r="F80" s="9">
        <v>2069</v>
      </c>
      <c r="G80" s="1">
        <v>275.83</v>
      </c>
      <c r="H80" s="1">
        <v>108.44</v>
      </c>
      <c r="I80" s="1">
        <v>108.44</v>
      </c>
      <c r="J80" s="1">
        <v>61.93</v>
      </c>
    </row>
    <row r="81" spans="6:10" x14ac:dyDescent="0.25">
      <c r="F81" s="9">
        <v>2070</v>
      </c>
      <c r="G81" s="1">
        <v>280.01</v>
      </c>
      <c r="H81" s="1">
        <v>108.15</v>
      </c>
      <c r="I81" s="1">
        <v>108.15</v>
      </c>
      <c r="J81" s="1">
        <v>61.06</v>
      </c>
    </row>
    <row r="82" spans="6:10" x14ac:dyDescent="0.25">
      <c r="F82" s="9">
        <v>2071</v>
      </c>
      <c r="G82" s="1">
        <v>284.41000000000003</v>
      </c>
      <c r="H82" s="1">
        <v>107.88</v>
      </c>
      <c r="I82" s="1">
        <v>107.88</v>
      </c>
      <c r="J82" s="1">
        <v>60.2</v>
      </c>
    </row>
    <row r="83" spans="6:10" x14ac:dyDescent="0.25">
      <c r="F83" s="9">
        <v>2072</v>
      </c>
      <c r="G83" s="1">
        <v>288.82</v>
      </c>
      <c r="H83" s="1">
        <v>107.61</v>
      </c>
      <c r="I83" s="1">
        <v>107.61</v>
      </c>
      <c r="J83" s="1">
        <v>59.35</v>
      </c>
    </row>
    <row r="84" spans="6:10" x14ac:dyDescent="0.25">
      <c r="F84" s="9">
        <v>2073</v>
      </c>
      <c r="G84" s="1">
        <v>293.22000000000003</v>
      </c>
      <c r="H84" s="1">
        <v>107.35</v>
      </c>
      <c r="I84" s="1">
        <v>107.35</v>
      </c>
      <c r="J84" s="1">
        <v>58.49</v>
      </c>
    </row>
    <row r="85" spans="6:10" x14ac:dyDescent="0.25">
      <c r="F85" s="9">
        <v>2074</v>
      </c>
      <c r="G85" s="1">
        <v>297.63</v>
      </c>
      <c r="H85" s="1">
        <v>107.08</v>
      </c>
      <c r="I85" s="1">
        <v>107.08</v>
      </c>
      <c r="J85" s="1">
        <v>57.63</v>
      </c>
    </row>
    <row r="86" spans="6:10" x14ac:dyDescent="0.25">
      <c r="F86" s="9">
        <v>2075</v>
      </c>
      <c r="G86" s="1">
        <v>302.04000000000002</v>
      </c>
      <c r="H86" s="1">
        <v>106.81</v>
      </c>
      <c r="I86" s="1">
        <v>106.81</v>
      </c>
      <c r="J86" s="1">
        <v>56.77</v>
      </c>
    </row>
    <row r="87" spans="6:10" x14ac:dyDescent="0.25">
      <c r="F87" s="9">
        <v>2076</v>
      </c>
      <c r="G87" s="1">
        <v>306.44</v>
      </c>
      <c r="H87" s="1">
        <v>106.55</v>
      </c>
      <c r="I87" s="1">
        <v>106.55</v>
      </c>
      <c r="J87" s="1">
        <v>55.91</v>
      </c>
    </row>
    <row r="88" spans="6:10" x14ac:dyDescent="0.25">
      <c r="F88" s="9">
        <v>2077</v>
      </c>
      <c r="G88" s="1">
        <v>310.85000000000002</v>
      </c>
      <c r="H88" s="1">
        <v>106.28</v>
      </c>
      <c r="I88" s="1">
        <v>106.28</v>
      </c>
      <c r="J88" s="1">
        <v>55.05</v>
      </c>
    </row>
    <row r="89" spans="6:10" x14ac:dyDescent="0.25">
      <c r="F89" s="9">
        <v>2078</v>
      </c>
      <c r="G89" s="1">
        <v>315.26</v>
      </c>
      <c r="H89" s="1">
        <v>106.01</v>
      </c>
      <c r="I89" s="1">
        <v>106.01</v>
      </c>
      <c r="J89" s="1">
        <v>54.19</v>
      </c>
    </row>
    <row r="90" spans="6:10" x14ac:dyDescent="0.25">
      <c r="F90" s="9">
        <v>2079</v>
      </c>
      <c r="G90" s="1">
        <v>319.66000000000003</v>
      </c>
      <c r="H90" s="1">
        <v>105.75</v>
      </c>
      <c r="I90" s="1">
        <v>105.75</v>
      </c>
      <c r="J90" s="1">
        <v>53.33</v>
      </c>
    </row>
    <row r="91" spans="6:10" x14ac:dyDescent="0.25">
      <c r="F91" s="9">
        <v>2080</v>
      </c>
      <c r="G91" s="1">
        <v>324.07</v>
      </c>
      <c r="H91" s="1">
        <v>105.48</v>
      </c>
      <c r="I91" s="1">
        <v>105.48</v>
      </c>
      <c r="J91" s="1">
        <v>52.47</v>
      </c>
    </row>
    <row r="92" spans="6:10" x14ac:dyDescent="0.25">
      <c r="F92" s="9">
        <v>2081</v>
      </c>
      <c r="G92" s="1">
        <v>328.72</v>
      </c>
      <c r="H92" s="1">
        <v>105.42</v>
      </c>
      <c r="I92" s="1">
        <v>105.42</v>
      </c>
      <c r="J92" s="1">
        <v>51.37</v>
      </c>
    </row>
    <row r="93" spans="6:10" x14ac:dyDescent="0.25">
      <c r="F93" s="9">
        <v>2082</v>
      </c>
      <c r="G93" s="1">
        <v>333.36</v>
      </c>
      <c r="H93" s="1">
        <v>105.35</v>
      </c>
      <c r="I93" s="1">
        <v>105.35</v>
      </c>
      <c r="J93" s="1">
        <v>50.27</v>
      </c>
    </row>
    <row r="94" spans="6:10" x14ac:dyDescent="0.25">
      <c r="F94" s="9">
        <v>2083</v>
      </c>
      <c r="G94" s="1">
        <v>338.01</v>
      </c>
      <c r="H94" s="1">
        <v>105.29</v>
      </c>
      <c r="I94" s="1">
        <v>105.29</v>
      </c>
      <c r="J94" s="1">
        <v>49.17</v>
      </c>
    </row>
    <row r="95" spans="6:10" x14ac:dyDescent="0.25">
      <c r="F95" s="9">
        <v>2084</v>
      </c>
      <c r="G95" s="1">
        <v>342.66</v>
      </c>
      <c r="H95" s="1">
        <v>105.23</v>
      </c>
      <c r="I95" s="1">
        <v>105.23</v>
      </c>
      <c r="J95" s="1">
        <v>48.07</v>
      </c>
    </row>
    <row r="96" spans="6:10" x14ac:dyDescent="0.25">
      <c r="F96" s="9">
        <v>2085</v>
      </c>
      <c r="G96" s="1">
        <v>347.3</v>
      </c>
      <c r="H96" s="1">
        <v>105.16</v>
      </c>
      <c r="I96" s="1">
        <v>105.16</v>
      </c>
      <c r="J96" s="1">
        <v>46.97</v>
      </c>
    </row>
    <row r="97" spans="6:10" x14ac:dyDescent="0.25">
      <c r="F97" s="9">
        <v>2086</v>
      </c>
      <c r="G97" s="1">
        <v>351.92</v>
      </c>
      <c r="H97" s="1">
        <v>105.1</v>
      </c>
      <c r="I97" s="1">
        <v>105.1</v>
      </c>
      <c r="J97" s="1">
        <v>45.87</v>
      </c>
    </row>
    <row r="98" spans="6:10" x14ac:dyDescent="0.25">
      <c r="F98" s="9">
        <v>2087</v>
      </c>
      <c r="G98" s="1">
        <v>356.54</v>
      </c>
      <c r="H98" s="1">
        <v>105.04</v>
      </c>
      <c r="I98" s="1">
        <v>105.04</v>
      </c>
      <c r="J98" s="1">
        <v>44.77</v>
      </c>
    </row>
    <row r="99" spans="6:10" x14ac:dyDescent="0.25">
      <c r="F99" s="9">
        <v>2088</v>
      </c>
      <c r="G99" s="1">
        <v>361.16</v>
      </c>
      <c r="H99" s="1">
        <v>104.97</v>
      </c>
      <c r="I99" s="1">
        <v>104.97</v>
      </c>
      <c r="J99" s="1">
        <v>43.67</v>
      </c>
    </row>
    <row r="100" spans="6:10" x14ac:dyDescent="0.25">
      <c r="F100" s="9">
        <v>2089</v>
      </c>
      <c r="G100" s="1">
        <v>365.78</v>
      </c>
      <c r="H100" s="1">
        <v>104.91</v>
      </c>
      <c r="I100" s="1">
        <v>104.91</v>
      </c>
      <c r="J100" s="1">
        <v>42.57</v>
      </c>
    </row>
    <row r="101" spans="6:10" x14ac:dyDescent="0.25">
      <c r="F101" s="9">
        <v>2090</v>
      </c>
      <c r="G101" s="1">
        <v>370.4</v>
      </c>
      <c r="H101" s="1">
        <v>104.85</v>
      </c>
      <c r="I101" s="1">
        <v>104.85</v>
      </c>
      <c r="J101" s="1">
        <v>41.47</v>
      </c>
    </row>
    <row r="102" spans="6:10" x14ac:dyDescent="0.25">
      <c r="F102" s="9">
        <v>2091</v>
      </c>
      <c r="G102" s="1">
        <v>375.26</v>
      </c>
      <c r="H102" s="1">
        <v>104.83</v>
      </c>
      <c r="I102" s="1">
        <v>104.83</v>
      </c>
      <c r="J102" s="1">
        <v>41.4</v>
      </c>
    </row>
    <row r="103" spans="6:10" x14ac:dyDescent="0.25">
      <c r="F103" s="9">
        <v>2092</v>
      </c>
      <c r="G103" s="1">
        <v>380.13</v>
      </c>
      <c r="H103" s="1">
        <v>104.82</v>
      </c>
      <c r="I103" s="1">
        <v>104.82</v>
      </c>
      <c r="J103" s="1">
        <v>41.33</v>
      </c>
    </row>
    <row r="104" spans="6:10" x14ac:dyDescent="0.25">
      <c r="F104" s="9">
        <v>2093</v>
      </c>
      <c r="G104" s="1">
        <v>384.99</v>
      </c>
      <c r="H104" s="1">
        <v>104.81</v>
      </c>
      <c r="I104" s="1">
        <v>104.81</v>
      </c>
      <c r="J104" s="1">
        <v>41.26</v>
      </c>
    </row>
    <row r="105" spans="6:10" x14ac:dyDescent="0.25">
      <c r="F105" s="9">
        <v>2094</v>
      </c>
      <c r="G105" s="1">
        <v>389.85</v>
      </c>
      <c r="H105" s="1">
        <v>104.8</v>
      </c>
      <c r="I105" s="1">
        <v>104.8</v>
      </c>
      <c r="J105" s="1">
        <v>41.19</v>
      </c>
    </row>
    <row r="106" spans="6:10" x14ac:dyDescent="0.25">
      <c r="F106" s="9">
        <v>2095</v>
      </c>
      <c r="G106" s="1">
        <v>394.71</v>
      </c>
      <c r="H106" s="1">
        <v>104.79</v>
      </c>
      <c r="I106" s="1">
        <v>104.79</v>
      </c>
      <c r="J106" s="1">
        <v>41.12</v>
      </c>
    </row>
    <row r="107" spans="6:10" x14ac:dyDescent="0.25">
      <c r="F107" s="9">
        <v>2096</v>
      </c>
      <c r="G107" s="1">
        <v>399.56</v>
      </c>
      <c r="H107" s="1">
        <v>104.77</v>
      </c>
      <c r="I107" s="1">
        <v>104.77</v>
      </c>
      <c r="J107" s="1">
        <v>41.05</v>
      </c>
    </row>
    <row r="108" spans="6:10" x14ac:dyDescent="0.25">
      <c r="F108" s="9">
        <v>2097</v>
      </c>
      <c r="G108" s="1">
        <v>404.41</v>
      </c>
      <c r="H108" s="1">
        <v>104.76</v>
      </c>
      <c r="I108" s="1">
        <v>104.76</v>
      </c>
      <c r="J108" s="1">
        <v>40.98</v>
      </c>
    </row>
    <row r="109" spans="6:10" x14ac:dyDescent="0.25">
      <c r="F109" s="9">
        <v>2098</v>
      </c>
      <c r="G109" s="1">
        <v>409.25</v>
      </c>
      <c r="H109" s="1">
        <v>104.75</v>
      </c>
      <c r="I109" s="1">
        <v>104.75</v>
      </c>
      <c r="J109" s="1">
        <v>40.909999999999997</v>
      </c>
    </row>
    <row r="110" spans="6:10" x14ac:dyDescent="0.25">
      <c r="F110" s="9">
        <v>2099</v>
      </c>
      <c r="G110" s="1">
        <v>414.1</v>
      </c>
      <c r="H110" s="1">
        <v>104.74</v>
      </c>
      <c r="I110" s="1">
        <v>104.74</v>
      </c>
      <c r="J110" s="1">
        <v>40.840000000000003</v>
      </c>
    </row>
    <row r="111" spans="6:10" x14ac:dyDescent="0.25">
      <c r="F111" s="9">
        <v>2100</v>
      </c>
      <c r="G111" s="1">
        <v>418.94</v>
      </c>
      <c r="H111" s="1">
        <v>104.73</v>
      </c>
      <c r="I111" s="1">
        <v>104.73</v>
      </c>
      <c r="J111" s="1">
        <v>40.770000000000003</v>
      </c>
    </row>
  </sheetData>
  <mergeCells count="1">
    <mergeCell ref="F15:J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EF74-E580-4B93-8B29-51E8E70E8756}">
  <dimension ref="F2:K111"/>
  <sheetViews>
    <sheetView showGridLines="0" workbookViewId="0">
      <selection activeCell="N9" sqref="N9"/>
    </sheetView>
  </sheetViews>
  <sheetFormatPr baseColWidth="10" defaultColWidth="11.42578125" defaultRowHeight="15" x14ac:dyDescent="0.25"/>
  <cols>
    <col min="5" max="5" width="3.28515625" customWidth="1"/>
    <col min="6" max="6" width="1" hidden="1" customWidth="1"/>
    <col min="7" max="7" width="42.28515625" customWidth="1"/>
    <col min="8" max="8" width="30.140625" customWidth="1"/>
    <col min="9" max="9" width="27.42578125" customWidth="1"/>
    <col min="10" max="10" width="25.7109375" customWidth="1"/>
    <col min="11" max="11" width="34.85546875" customWidth="1"/>
    <col min="12" max="12" width="4.85546875" customWidth="1"/>
  </cols>
  <sheetData>
    <row r="2" spans="7:11" ht="26.25" x14ac:dyDescent="0.4">
      <c r="G2" s="6" t="s">
        <v>51</v>
      </c>
      <c r="H2" s="6"/>
      <c r="I2" s="6"/>
      <c r="J2" s="6"/>
      <c r="K2" s="6"/>
    </row>
    <row r="4" spans="7:11" x14ac:dyDescent="0.25">
      <c r="G4" s="7" t="s">
        <v>38</v>
      </c>
      <c r="H4" s="7"/>
      <c r="I4" s="7"/>
      <c r="J4" s="7"/>
      <c r="K4" s="7"/>
    </row>
    <row r="5" spans="7:11" x14ac:dyDescent="0.25">
      <c r="G5" s="8"/>
      <c r="H5" s="8">
        <v>2018</v>
      </c>
      <c r="I5" s="8">
        <v>2019</v>
      </c>
      <c r="J5" s="8">
        <v>2020</v>
      </c>
      <c r="K5" s="8">
        <v>2021</v>
      </c>
    </row>
    <row r="6" spans="7:11" x14ac:dyDescent="0.25">
      <c r="G6" s="9" t="s">
        <v>39</v>
      </c>
      <c r="H6" s="2">
        <v>79281929190.830002</v>
      </c>
      <c r="I6" s="2">
        <v>83238603481</v>
      </c>
      <c r="J6" s="2">
        <v>78306311212.059998</v>
      </c>
      <c r="K6" s="2">
        <v>80715044042.910004</v>
      </c>
    </row>
    <row r="7" spans="7:11" x14ac:dyDescent="0.25">
      <c r="G7" s="9" t="s">
        <v>40</v>
      </c>
      <c r="H7" s="2">
        <v>16841524870.299999</v>
      </c>
      <c r="I7" s="2">
        <v>17966330673</v>
      </c>
      <c r="J7" s="2">
        <v>17380151826.529999</v>
      </c>
      <c r="K7" s="2">
        <v>17205517156.41</v>
      </c>
    </row>
    <row r="8" spans="7:11" x14ac:dyDescent="0.25">
      <c r="G8" s="9" t="s">
        <v>41</v>
      </c>
      <c r="H8" s="2">
        <v>14442405259.360001</v>
      </c>
      <c r="I8" s="2">
        <v>14478272779</v>
      </c>
      <c r="J8" s="2">
        <v>13710080239.940001</v>
      </c>
      <c r="K8" s="2">
        <v>13505645114.799999</v>
      </c>
    </row>
    <row r="9" spans="7:11" x14ac:dyDescent="0.25">
      <c r="G9" s="9" t="s">
        <v>42</v>
      </c>
      <c r="H9" s="2">
        <v>3349632</v>
      </c>
      <c r="I9" s="2">
        <v>3291303</v>
      </c>
      <c r="J9" s="2">
        <v>3215404</v>
      </c>
      <c r="K9" s="2">
        <v>2657328</v>
      </c>
    </row>
    <row r="10" spans="7:11" x14ac:dyDescent="0.25">
      <c r="G10" s="9" t="s">
        <v>43</v>
      </c>
      <c r="H10" s="2">
        <v>2547851</v>
      </c>
      <c r="I10" s="2">
        <v>2305914</v>
      </c>
      <c r="J10" s="2">
        <v>1898395</v>
      </c>
      <c r="K10" s="2">
        <v>1632332</v>
      </c>
    </row>
    <row r="11" spans="7:11" x14ac:dyDescent="0.25">
      <c r="G11" s="9" t="s">
        <v>44</v>
      </c>
      <c r="H11" s="2">
        <v>110650357</v>
      </c>
      <c r="I11" s="2">
        <v>107418714</v>
      </c>
      <c r="J11" s="2">
        <v>117031586</v>
      </c>
      <c r="K11" s="2">
        <v>113941771</v>
      </c>
    </row>
    <row r="14" spans="7:11" x14ac:dyDescent="0.25">
      <c r="G14" s="7" t="s">
        <v>45</v>
      </c>
      <c r="H14" s="7"/>
      <c r="I14" s="7"/>
      <c r="J14" s="7"/>
      <c r="K14" s="7"/>
    </row>
    <row r="15" spans="7:11" ht="30.6" customHeight="1" x14ac:dyDescent="0.25">
      <c r="G15" s="13" t="s">
        <v>46</v>
      </c>
      <c r="H15" s="13"/>
      <c r="I15" s="13"/>
      <c r="J15" s="13"/>
      <c r="K15" s="13"/>
    </row>
    <row r="17" spans="7:11" x14ac:dyDescent="0.25">
      <c r="G17" s="7" t="s">
        <v>47</v>
      </c>
      <c r="H17" s="7"/>
      <c r="I17" s="7"/>
      <c r="J17" s="7"/>
      <c r="K17" s="7"/>
    </row>
    <row r="18" spans="7:11" x14ac:dyDescent="0.25">
      <c r="G18" s="8"/>
      <c r="H18" s="8">
        <v>2018</v>
      </c>
      <c r="I18" s="8">
        <v>2025</v>
      </c>
      <c r="J18" s="8">
        <v>2030</v>
      </c>
      <c r="K18" s="8">
        <v>2050</v>
      </c>
    </row>
    <row r="19" spans="7:11" x14ac:dyDescent="0.25">
      <c r="G19" s="9" t="s">
        <v>40</v>
      </c>
      <c r="H19" s="10"/>
      <c r="I19" s="10"/>
      <c r="J19" s="10"/>
      <c r="K19" s="10"/>
    </row>
    <row r="20" spans="7:11" x14ac:dyDescent="0.25">
      <c r="G20" s="9" t="s">
        <v>41</v>
      </c>
      <c r="H20" s="10"/>
      <c r="I20" s="10"/>
      <c r="J20" s="10"/>
      <c r="K20" s="10"/>
    </row>
    <row r="21" spans="7:11" x14ac:dyDescent="0.25">
      <c r="G21" s="9" t="s">
        <v>42</v>
      </c>
      <c r="H21" s="10"/>
      <c r="I21" s="10"/>
      <c r="J21" s="10"/>
      <c r="K21" s="10"/>
    </row>
    <row r="22" spans="7:11" x14ac:dyDescent="0.25">
      <c r="G22" s="9" t="s">
        <v>43</v>
      </c>
      <c r="H22" s="10"/>
      <c r="I22" s="10"/>
      <c r="J22" s="10"/>
      <c r="K22" s="10"/>
    </row>
    <row r="23" spans="7:11" x14ac:dyDescent="0.25">
      <c r="G23" s="9" t="s">
        <v>44</v>
      </c>
      <c r="H23" s="10"/>
      <c r="I23" s="10"/>
      <c r="J23" s="10"/>
      <c r="K23" s="10"/>
    </row>
    <row r="27" spans="7:11" x14ac:dyDescent="0.25">
      <c r="G27" s="7" t="s">
        <v>48</v>
      </c>
      <c r="H27" s="7"/>
      <c r="I27" s="7"/>
      <c r="J27" s="7"/>
      <c r="K27" s="7"/>
    </row>
    <row r="28" spans="7:11" x14ac:dyDescent="0.25">
      <c r="G28" s="8" t="s">
        <v>49</v>
      </c>
      <c r="H28" s="8" t="s">
        <v>50</v>
      </c>
      <c r="I28" s="8" t="s">
        <v>13</v>
      </c>
      <c r="J28" s="8" t="s">
        <v>15</v>
      </c>
      <c r="K28" s="8" t="s">
        <v>17</v>
      </c>
    </row>
    <row r="29" spans="7:11" x14ac:dyDescent="0.25">
      <c r="G29" s="9">
        <v>2018</v>
      </c>
      <c r="H29" s="1">
        <v>100</v>
      </c>
      <c r="I29" s="1">
        <v>100</v>
      </c>
      <c r="J29" s="1">
        <v>100</v>
      </c>
      <c r="K29" s="1">
        <v>100</v>
      </c>
    </row>
    <row r="30" spans="7:11" x14ac:dyDescent="0.25">
      <c r="G30" s="9">
        <v>2019</v>
      </c>
      <c r="H30" s="1">
        <v>102.67</v>
      </c>
      <c r="I30" s="1">
        <v>100</v>
      </c>
      <c r="J30" s="1">
        <v>100</v>
      </c>
      <c r="K30" s="1">
        <v>98.52</v>
      </c>
    </row>
    <row r="31" spans="7:11" x14ac:dyDescent="0.25">
      <c r="G31" s="9">
        <v>2020</v>
      </c>
      <c r="H31" s="1">
        <v>105.34</v>
      </c>
      <c r="I31" s="1">
        <v>99.99</v>
      </c>
      <c r="J31" s="1">
        <v>99.99</v>
      </c>
      <c r="K31" s="1">
        <v>97.03</v>
      </c>
    </row>
    <row r="32" spans="7:11" x14ac:dyDescent="0.25">
      <c r="G32" s="9">
        <v>2021</v>
      </c>
      <c r="H32" s="1">
        <v>108.39</v>
      </c>
      <c r="I32" s="1">
        <v>100.24</v>
      </c>
      <c r="J32" s="1">
        <v>100.24</v>
      </c>
      <c r="K32" s="1">
        <v>96.98</v>
      </c>
    </row>
    <row r="33" spans="7:11" x14ac:dyDescent="0.25">
      <c r="G33" s="9">
        <v>2022</v>
      </c>
      <c r="H33" s="1">
        <v>111.44</v>
      </c>
      <c r="I33" s="1">
        <v>100.49</v>
      </c>
      <c r="J33" s="1">
        <v>100.49</v>
      </c>
      <c r="K33" s="1">
        <v>96.93</v>
      </c>
    </row>
    <row r="34" spans="7:11" x14ac:dyDescent="0.25">
      <c r="G34" s="9">
        <v>2023</v>
      </c>
      <c r="H34" s="1">
        <v>114.48</v>
      </c>
      <c r="I34" s="1">
        <v>100.75</v>
      </c>
      <c r="J34" s="1">
        <v>100.75</v>
      </c>
      <c r="K34" s="1">
        <v>96.88</v>
      </c>
    </row>
    <row r="35" spans="7:11" x14ac:dyDescent="0.25">
      <c r="G35" s="9">
        <v>2024</v>
      </c>
      <c r="H35" s="1">
        <v>117.53</v>
      </c>
      <c r="I35" s="1">
        <v>101</v>
      </c>
      <c r="J35" s="1">
        <v>101</v>
      </c>
      <c r="K35" s="1">
        <v>96.83</v>
      </c>
    </row>
    <row r="36" spans="7:11" x14ac:dyDescent="0.25">
      <c r="G36" s="9">
        <v>2025</v>
      </c>
      <c r="H36" s="1">
        <v>120.58</v>
      </c>
      <c r="I36" s="1">
        <v>101.25</v>
      </c>
      <c r="J36" s="1">
        <v>101.25</v>
      </c>
      <c r="K36" s="1">
        <v>96.79</v>
      </c>
    </row>
    <row r="37" spans="7:11" x14ac:dyDescent="0.25">
      <c r="G37" s="9">
        <v>2026</v>
      </c>
      <c r="H37" s="1">
        <v>123.61</v>
      </c>
      <c r="I37" s="1">
        <v>101.5</v>
      </c>
      <c r="J37" s="1">
        <v>101.5</v>
      </c>
      <c r="K37" s="1">
        <v>96.74</v>
      </c>
    </row>
    <row r="38" spans="7:11" x14ac:dyDescent="0.25">
      <c r="G38" s="9">
        <v>2027</v>
      </c>
      <c r="H38" s="1">
        <v>126.65</v>
      </c>
      <c r="I38" s="1">
        <v>101.75</v>
      </c>
      <c r="J38" s="1">
        <v>101.75</v>
      </c>
      <c r="K38" s="1">
        <v>96.69</v>
      </c>
    </row>
    <row r="39" spans="7:11" x14ac:dyDescent="0.25">
      <c r="G39" s="9">
        <v>2028</v>
      </c>
      <c r="H39" s="1">
        <v>129.68</v>
      </c>
      <c r="I39" s="1">
        <v>102</v>
      </c>
      <c r="J39" s="1">
        <v>102</v>
      </c>
      <c r="K39" s="1">
        <v>96.64</v>
      </c>
    </row>
    <row r="40" spans="7:11" x14ac:dyDescent="0.25">
      <c r="G40" s="9">
        <v>2029</v>
      </c>
      <c r="H40" s="1">
        <v>132.71</v>
      </c>
      <c r="I40" s="1">
        <v>102.25</v>
      </c>
      <c r="J40" s="1">
        <v>102.25</v>
      </c>
      <c r="K40" s="1">
        <v>96.59</v>
      </c>
    </row>
    <row r="41" spans="7:11" x14ac:dyDescent="0.25">
      <c r="G41" s="9">
        <v>2030</v>
      </c>
      <c r="H41" s="1">
        <v>135.75</v>
      </c>
      <c r="I41" s="1">
        <v>102.5</v>
      </c>
      <c r="J41" s="1">
        <v>102.5</v>
      </c>
      <c r="K41" s="1">
        <v>96.54</v>
      </c>
    </row>
    <row r="42" spans="7:11" x14ac:dyDescent="0.25">
      <c r="G42" s="9">
        <v>2031</v>
      </c>
      <c r="H42" s="1">
        <v>138.85</v>
      </c>
      <c r="I42" s="1">
        <v>103.03</v>
      </c>
      <c r="J42" s="1">
        <v>103.03</v>
      </c>
      <c r="K42" s="1">
        <v>95.95</v>
      </c>
    </row>
    <row r="43" spans="7:11" x14ac:dyDescent="0.25">
      <c r="G43" s="9">
        <v>2032</v>
      </c>
      <c r="H43" s="1">
        <v>141.94</v>
      </c>
      <c r="I43" s="1">
        <v>103.55</v>
      </c>
      <c r="J43" s="1">
        <v>103.55</v>
      </c>
      <c r="K43" s="1">
        <v>95.36</v>
      </c>
    </row>
    <row r="44" spans="7:11" x14ac:dyDescent="0.25">
      <c r="G44" s="9">
        <v>2033</v>
      </c>
      <c r="H44" s="1">
        <v>145.04</v>
      </c>
      <c r="I44" s="1">
        <v>104.07</v>
      </c>
      <c r="J44" s="1">
        <v>104.07</v>
      </c>
      <c r="K44" s="1">
        <v>94.77</v>
      </c>
    </row>
    <row r="45" spans="7:11" x14ac:dyDescent="0.25">
      <c r="G45" s="9">
        <v>2034</v>
      </c>
      <c r="H45" s="1">
        <v>148.13999999999999</v>
      </c>
      <c r="I45" s="1">
        <v>104.6</v>
      </c>
      <c r="J45" s="1">
        <v>104.6</v>
      </c>
      <c r="K45" s="1">
        <v>94.17</v>
      </c>
    </row>
    <row r="46" spans="7:11" x14ac:dyDescent="0.25">
      <c r="G46" s="9">
        <v>2035</v>
      </c>
      <c r="H46" s="1">
        <v>151.24</v>
      </c>
      <c r="I46" s="1">
        <v>105.12</v>
      </c>
      <c r="J46" s="1">
        <v>105.12</v>
      </c>
      <c r="K46" s="1">
        <v>93.58</v>
      </c>
    </row>
    <row r="47" spans="7:11" x14ac:dyDescent="0.25">
      <c r="G47" s="9">
        <v>2036</v>
      </c>
      <c r="H47" s="1">
        <v>154.43</v>
      </c>
      <c r="I47" s="1">
        <v>105.65</v>
      </c>
      <c r="J47" s="1">
        <v>105.65</v>
      </c>
      <c r="K47" s="1">
        <v>92.99</v>
      </c>
    </row>
    <row r="48" spans="7:11" x14ac:dyDescent="0.25">
      <c r="G48" s="9">
        <v>2037</v>
      </c>
      <c r="H48" s="1">
        <v>157.62</v>
      </c>
      <c r="I48" s="1">
        <v>106.17</v>
      </c>
      <c r="J48" s="1">
        <v>106.17</v>
      </c>
      <c r="K48" s="1">
        <v>92.4</v>
      </c>
    </row>
    <row r="49" spans="7:11" x14ac:dyDescent="0.25">
      <c r="G49" s="9">
        <v>2038</v>
      </c>
      <c r="H49" s="1">
        <v>160.81</v>
      </c>
      <c r="I49" s="1">
        <v>106.69</v>
      </c>
      <c r="J49" s="1">
        <v>106.69</v>
      </c>
      <c r="K49" s="1">
        <v>91.81</v>
      </c>
    </row>
    <row r="50" spans="7:11" x14ac:dyDescent="0.25">
      <c r="G50" s="9">
        <v>2039</v>
      </c>
      <c r="H50" s="1">
        <v>164</v>
      </c>
      <c r="I50" s="1">
        <v>107.22</v>
      </c>
      <c r="J50" s="1">
        <v>107.22</v>
      </c>
      <c r="K50" s="1">
        <v>91.22</v>
      </c>
    </row>
    <row r="51" spans="7:11" x14ac:dyDescent="0.25">
      <c r="G51" s="9">
        <v>2040</v>
      </c>
      <c r="H51" s="1">
        <v>167.2</v>
      </c>
      <c r="I51" s="1">
        <v>107.74</v>
      </c>
      <c r="J51" s="1">
        <v>107.74</v>
      </c>
      <c r="K51" s="1">
        <v>90.63</v>
      </c>
    </row>
    <row r="52" spans="7:11" x14ac:dyDescent="0.25">
      <c r="G52" s="9">
        <v>2041</v>
      </c>
      <c r="H52" s="1">
        <v>170.58</v>
      </c>
      <c r="I52" s="1">
        <v>108.17</v>
      </c>
      <c r="J52" s="1">
        <v>108.17</v>
      </c>
      <c r="K52" s="1">
        <v>90.2</v>
      </c>
    </row>
    <row r="53" spans="7:11" x14ac:dyDescent="0.25">
      <c r="G53" s="9">
        <v>2042</v>
      </c>
      <c r="H53" s="1">
        <v>173.96</v>
      </c>
      <c r="I53" s="1">
        <v>108.61</v>
      </c>
      <c r="J53" s="1">
        <v>108.61</v>
      </c>
      <c r="K53" s="1">
        <v>89.77</v>
      </c>
    </row>
    <row r="54" spans="7:11" x14ac:dyDescent="0.25">
      <c r="G54" s="9">
        <v>2043</v>
      </c>
      <c r="H54" s="1">
        <v>177.35</v>
      </c>
      <c r="I54" s="1">
        <v>109.04</v>
      </c>
      <c r="J54" s="1">
        <v>109.04</v>
      </c>
      <c r="K54" s="1">
        <v>89.34</v>
      </c>
    </row>
    <row r="55" spans="7:11" x14ac:dyDescent="0.25">
      <c r="G55" s="9">
        <v>2044</v>
      </c>
      <c r="H55" s="1">
        <v>180.73</v>
      </c>
      <c r="I55" s="1">
        <v>109.47</v>
      </c>
      <c r="J55" s="1">
        <v>109.47</v>
      </c>
      <c r="K55" s="1">
        <v>88.91</v>
      </c>
    </row>
    <row r="56" spans="7:11" x14ac:dyDescent="0.25">
      <c r="G56" s="9">
        <v>2045</v>
      </c>
      <c r="H56" s="1">
        <v>184.12</v>
      </c>
      <c r="I56" s="1">
        <v>109.91</v>
      </c>
      <c r="J56" s="1">
        <v>109.91</v>
      </c>
      <c r="K56" s="1">
        <v>88.48</v>
      </c>
    </row>
    <row r="57" spans="7:11" x14ac:dyDescent="0.25">
      <c r="G57" s="9">
        <v>2046</v>
      </c>
      <c r="H57" s="1">
        <v>187.55</v>
      </c>
      <c r="I57" s="1">
        <v>110.34</v>
      </c>
      <c r="J57" s="1">
        <v>110.34</v>
      </c>
      <c r="K57" s="1">
        <v>88.05</v>
      </c>
    </row>
    <row r="58" spans="7:11" x14ac:dyDescent="0.25">
      <c r="G58" s="9">
        <v>2047</v>
      </c>
      <c r="H58" s="1">
        <v>190.98</v>
      </c>
      <c r="I58" s="1">
        <v>110.77</v>
      </c>
      <c r="J58" s="1">
        <v>110.77</v>
      </c>
      <c r="K58" s="1">
        <v>87.62</v>
      </c>
    </row>
    <row r="59" spans="7:11" x14ac:dyDescent="0.25">
      <c r="G59" s="9">
        <v>2048</v>
      </c>
      <c r="H59" s="1">
        <v>194.42</v>
      </c>
      <c r="I59" s="1">
        <v>111.2</v>
      </c>
      <c r="J59" s="1">
        <v>111.2</v>
      </c>
      <c r="K59" s="1">
        <v>87.19</v>
      </c>
    </row>
    <row r="60" spans="7:11" x14ac:dyDescent="0.25">
      <c r="G60" s="9">
        <v>2049</v>
      </c>
      <c r="H60" s="1">
        <v>197.85</v>
      </c>
      <c r="I60" s="1">
        <v>111.64</v>
      </c>
      <c r="J60" s="1">
        <v>111.64</v>
      </c>
      <c r="K60" s="1">
        <v>86.77</v>
      </c>
    </row>
    <row r="61" spans="7:11" x14ac:dyDescent="0.25">
      <c r="G61" s="9">
        <v>2050</v>
      </c>
      <c r="H61" s="1">
        <v>201.29</v>
      </c>
      <c r="I61" s="1">
        <v>112.07</v>
      </c>
      <c r="J61" s="1">
        <v>112.07</v>
      </c>
      <c r="K61" s="1">
        <v>86.34</v>
      </c>
    </row>
    <row r="62" spans="7:11" x14ac:dyDescent="0.25">
      <c r="G62" s="9">
        <v>2051</v>
      </c>
      <c r="H62" s="1">
        <v>204.97</v>
      </c>
      <c r="I62" s="1">
        <v>111.97</v>
      </c>
      <c r="J62" s="1">
        <v>111.97</v>
      </c>
      <c r="K62" s="1">
        <v>84.68</v>
      </c>
    </row>
    <row r="63" spans="7:11" x14ac:dyDescent="0.25">
      <c r="G63" s="9">
        <v>2052</v>
      </c>
      <c r="H63" s="1">
        <v>208.66</v>
      </c>
      <c r="I63" s="1">
        <v>111.87</v>
      </c>
      <c r="J63" s="1">
        <v>111.87</v>
      </c>
      <c r="K63" s="1">
        <v>83.01</v>
      </c>
    </row>
    <row r="64" spans="7:11" x14ac:dyDescent="0.25">
      <c r="G64" s="9">
        <v>2053</v>
      </c>
      <c r="H64" s="1">
        <v>212.35</v>
      </c>
      <c r="I64" s="1">
        <v>111.77</v>
      </c>
      <c r="J64" s="1">
        <v>111.77</v>
      </c>
      <c r="K64" s="1">
        <v>81.349999999999994</v>
      </c>
    </row>
    <row r="65" spans="7:11" x14ac:dyDescent="0.25">
      <c r="G65" s="9">
        <v>2054</v>
      </c>
      <c r="H65" s="1">
        <v>216.04</v>
      </c>
      <c r="I65" s="1">
        <v>111.68</v>
      </c>
      <c r="J65" s="1">
        <v>111.68</v>
      </c>
      <c r="K65" s="1">
        <v>79.69</v>
      </c>
    </row>
    <row r="66" spans="7:11" x14ac:dyDescent="0.25">
      <c r="G66" s="9">
        <v>2055</v>
      </c>
      <c r="H66" s="1">
        <v>219.72</v>
      </c>
      <c r="I66" s="1">
        <v>111.58</v>
      </c>
      <c r="J66" s="1">
        <v>111.58</v>
      </c>
      <c r="K66" s="1">
        <v>78.03</v>
      </c>
    </row>
    <row r="67" spans="7:11" x14ac:dyDescent="0.25">
      <c r="G67" s="9">
        <v>2056</v>
      </c>
      <c r="H67" s="1">
        <v>223.45</v>
      </c>
      <c r="I67" s="1">
        <v>111.48</v>
      </c>
      <c r="J67" s="1">
        <v>111.48</v>
      </c>
      <c r="K67" s="1">
        <v>76.37</v>
      </c>
    </row>
    <row r="68" spans="7:11" x14ac:dyDescent="0.25">
      <c r="G68" s="9">
        <v>2057</v>
      </c>
      <c r="H68" s="1">
        <v>227.18</v>
      </c>
      <c r="I68" s="1">
        <v>111.38</v>
      </c>
      <c r="J68" s="1">
        <v>111.38</v>
      </c>
      <c r="K68" s="1">
        <v>74.709999999999994</v>
      </c>
    </row>
    <row r="69" spans="7:11" x14ac:dyDescent="0.25">
      <c r="G69" s="9">
        <v>2058</v>
      </c>
      <c r="H69" s="1">
        <v>230.91</v>
      </c>
      <c r="I69" s="1">
        <v>111.28</v>
      </c>
      <c r="J69" s="1">
        <v>111.28</v>
      </c>
      <c r="K69" s="1">
        <v>73.05</v>
      </c>
    </row>
    <row r="70" spans="7:11" x14ac:dyDescent="0.25">
      <c r="G70" s="9">
        <v>2059</v>
      </c>
      <c r="H70" s="1">
        <v>234.63</v>
      </c>
      <c r="I70" s="1">
        <v>111.18</v>
      </c>
      <c r="J70" s="1">
        <v>111.18</v>
      </c>
      <c r="K70" s="1">
        <v>71.39</v>
      </c>
    </row>
    <row r="71" spans="7:11" x14ac:dyDescent="0.25">
      <c r="G71" s="9">
        <v>2060</v>
      </c>
      <c r="H71" s="1">
        <v>238.36</v>
      </c>
      <c r="I71" s="1">
        <v>111.08</v>
      </c>
      <c r="J71" s="1">
        <v>111.08</v>
      </c>
      <c r="K71" s="1">
        <v>69.73</v>
      </c>
    </row>
    <row r="72" spans="7:11" x14ac:dyDescent="0.25">
      <c r="G72" s="9">
        <v>2061</v>
      </c>
      <c r="H72" s="1">
        <v>242.51</v>
      </c>
      <c r="I72" s="1">
        <v>110.79</v>
      </c>
      <c r="J72" s="1">
        <v>110.79</v>
      </c>
      <c r="K72" s="1">
        <v>68.86</v>
      </c>
    </row>
    <row r="73" spans="7:11" x14ac:dyDescent="0.25">
      <c r="G73" s="9">
        <v>2062</v>
      </c>
      <c r="H73" s="1">
        <v>246.67</v>
      </c>
      <c r="I73" s="1">
        <v>110.5</v>
      </c>
      <c r="J73" s="1">
        <v>110.5</v>
      </c>
      <c r="K73" s="1">
        <v>67.989999999999995</v>
      </c>
    </row>
    <row r="74" spans="7:11" x14ac:dyDescent="0.25">
      <c r="G74" s="9">
        <v>2063</v>
      </c>
      <c r="H74" s="1">
        <v>250.82</v>
      </c>
      <c r="I74" s="1">
        <v>110.2</v>
      </c>
      <c r="J74" s="1">
        <v>110.2</v>
      </c>
      <c r="K74" s="1">
        <v>67.13</v>
      </c>
    </row>
    <row r="75" spans="7:11" x14ac:dyDescent="0.25">
      <c r="G75" s="9">
        <v>2064</v>
      </c>
      <c r="H75" s="1">
        <v>254.98</v>
      </c>
      <c r="I75" s="1">
        <v>109.91</v>
      </c>
      <c r="J75" s="1">
        <v>109.91</v>
      </c>
      <c r="K75" s="1">
        <v>66.260000000000005</v>
      </c>
    </row>
    <row r="76" spans="7:11" x14ac:dyDescent="0.25">
      <c r="G76" s="9">
        <v>2065</v>
      </c>
      <c r="H76" s="1">
        <v>259.13</v>
      </c>
      <c r="I76" s="1">
        <v>109.62</v>
      </c>
      <c r="J76" s="1">
        <v>109.62</v>
      </c>
      <c r="K76" s="1">
        <v>65.400000000000006</v>
      </c>
    </row>
    <row r="77" spans="7:11" x14ac:dyDescent="0.25">
      <c r="G77" s="9">
        <v>2066</v>
      </c>
      <c r="H77" s="1">
        <v>263.31</v>
      </c>
      <c r="I77" s="1">
        <v>109.32</v>
      </c>
      <c r="J77" s="1">
        <v>109.32</v>
      </c>
      <c r="K77" s="1">
        <v>64.53</v>
      </c>
    </row>
    <row r="78" spans="7:11" x14ac:dyDescent="0.25">
      <c r="G78" s="9">
        <v>2067</v>
      </c>
      <c r="H78" s="1">
        <v>267.48</v>
      </c>
      <c r="I78" s="1">
        <v>109.03</v>
      </c>
      <c r="J78" s="1">
        <v>109.03</v>
      </c>
      <c r="K78" s="1">
        <v>63.66</v>
      </c>
    </row>
    <row r="79" spans="7:11" x14ac:dyDescent="0.25">
      <c r="G79" s="9">
        <v>2068</v>
      </c>
      <c r="H79" s="1">
        <v>271.66000000000003</v>
      </c>
      <c r="I79" s="1">
        <v>108.73</v>
      </c>
      <c r="J79" s="1">
        <v>108.73</v>
      </c>
      <c r="K79" s="1">
        <v>62.8</v>
      </c>
    </row>
    <row r="80" spans="7:11" x14ac:dyDescent="0.25">
      <c r="G80" s="9">
        <v>2069</v>
      </c>
      <c r="H80" s="1">
        <v>275.83</v>
      </c>
      <c r="I80" s="1">
        <v>108.44</v>
      </c>
      <c r="J80" s="1">
        <v>108.44</v>
      </c>
      <c r="K80" s="1">
        <v>61.93</v>
      </c>
    </row>
    <row r="81" spans="7:11" x14ac:dyDescent="0.25">
      <c r="G81" s="9">
        <v>2070</v>
      </c>
      <c r="H81" s="1">
        <v>280.01</v>
      </c>
      <c r="I81" s="1">
        <v>108.15</v>
      </c>
      <c r="J81" s="1">
        <v>108.15</v>
      </c>
      <c r="K81" s="1">
        <v>61.06</v>
      </c>
    </row>
    <row r="82" spans="7:11" x14ac:dyDescent="0.25">
      <c r="G82" s="9">
        <v>2071</v>
      </c>
      <c r="H82" s="1">
        <v>284.41000000000003</v>
      </c>
      <c r="I82" s="1">
        <v>107.88</v>
      </c>
      <c r="J82" s="1">
        <v>107.88</v>
      </c>
      <c r="K82" s="1">
        <v>60.2</v>
      </c>
    </row>
    <row r="83" spans="7:11" x14ac:dyDescent="0.25">
      <c r="G83" s="9">
        <v>2072</v>
      </c>
      <c r="H83" s="1">
        <v>288.82</v>
      </c>
      <c r="I83" s="1">
        <v>107.61</v>
      </c>
      <c r="J83" s="1">
        <v>107.61</v>
      </c>
      <c r="K83" s="1">
        <v>59.35</v>
      </c>
    </row>
    <row r="84" spans="7:11" x14ac:dyDescent="0.25">
      <c r="G84" s="9">
        <v>2073</v>
      </c>
      <c r="H84" s="1">
        <v>293.22000000000003</v>
      </c>
      <c r="I84" s="1">
        <v>107.35</v>
      </c>
      <c r="J84" s="1">
        <v>107.35</v>
      </c>
      <c r="K84" s="1">
        <v>58.49</v>
      </c>
    </row>
    <row r="85" spans="7:11" x14ac:dyDescent="0.25">
      <c r="G85" s="9">
        <v>2074</v>
      </c>
      <c r="H85" s="1">
        <v>297.63</v>
      </c>
      <c r="I85" s="1">
        <v>107.08</v>
      </c>
      <c r="J85" s="1">
        <v>107.08</v>
      </c>
      <c r="K85" s="1">
        <v>57.63</v>
      </c>
    </row>
    <row r="86" spans="7:11" x14ac:dyDescent="0.25">
      <c r="G86" s="9">
        <v>2075</v>
      </c>
      <c r="H86" s="1">
        <v>302.04000000000002</v>
      </c>
      <c r="I86" s="1">
        <v>106.81</v>
      </c>
      <c r="J86" s="1">
        <v>106.81</v>
      </c>
      <c r="K86" s="1">
        <v>56.77</v>
      </c>
    </row>
    <row r="87" spans="7:11" x14ac:dyDescent="0.25">
      <c r="G87" s="9">
        <v>2076</v>
      </c>
      <c r="H87" s="1">
        <v>306.44</v>
      </c>
      <c r="I87" s="1">
        <v>106.55</v>
      </c>
      <c r="J87" s="1">
        <v>106.55</v>
      </c>
      <c r="K87" s="1">
        <v>55.91</v>
      </c>
    </row>
    <row r="88" spans="7:11" x14ac:dyDescent="0.25">
      <c r="G88" s="9">
        <v>2077</v>
      </c>
      <c r="H88" s="1">
        <v>310.85000000000002</v>
      </c>
      <c r="I88" s="1">
        <v>106.28</v>
      </c>
      <c r="J88" s="1">
        <v>106.28</v>
      </c>
      <c r="K88" s="1">
        <v>55.05</v>
      </c>
    </row>
    <row r="89" spans="7:11" x14ac:dyDescent="0.25">
      <c r="G89" s="9">
        <v>2078</v>
      </c>
      <c r="H89" s="1">
        <v>315.26</v>
      </c>
      <c r="I89" s="1">
        <v>106.01</v>
      </c>
      <c r="J89" s="1">
        <v>106.01</v>
      </c>
      <c r="K89" s="1">
        <v>54.19</v>
      </c>
    </row>
    <row r="90" spans="7:11" x14ac:dyDescent="0.25">
      <c r="G90" s="9">
        <v>2079</v>
      </c>
      <c r="H90" s="1">
        <v>319.66000000000003</v>
      </c>
      <c r="I90" s="1">
        <v>105.75</v>
      </c>
      <c r="J90" s="1">
        <v>105.75</v>
      </c>
      <c r="K90" s="1">
        <v>53.33</v>
      </c>
    </row>
    <row r="91" spans="7:11" x14ac:dyDescent="0.25">
      <c r="G91" s="9">
        <v>2080</v>
      </c>
      <c r="H91" s="1">
        <v>324.07</v>
      </c>
      <c r="I91" s="1">
        <v>105.48</v>
      </c>
      <c r="J91" s="1">
        <v>105.48</v>
      </c>
      <c r="K91" s="1">
        <v>52.47</v>
      </c>
    </row>
    <row r="92" spans="7:11" x14ac:dyDescent="0.25">
      <c r="G92" s="9">
        <v>2081</v>
      </c>
      <c r="H92" s="1">
        <v>328.72</v>
      </c>
      <c r="I92" s="1">
        <v>105.42</v>
      </c>
      <c r="J92" s="1">
        <v>105.42</v>
      </c>
      <c r="K92" s="1">
        <v>51.37</v>
      </c>
    </row>
    <row r="93" spans="7:11" x14ac:dyDescent="0.25">
      <c r="G93" s="9">
        <v>2082</v>
      </c>
      <c r="H93" s="1">
        <v>333.36</v>
      </c>
      <c r="I93" s="1">
        <v>105.35</v>
      </c>
      <c r="J93" s="1">
        <v>105.35</v>
      </c>
      <c r="K93" s="1">
        <v>50.27</v>
      </c>
    </row>
    <row r="94" spans="7:11" x14ac:dyDescent="0.25">
      <c r="G94" s="9">
        <v>2083</v>
      </c>
      <c r="H94" s="1">
        <v>338.01</v>
      </c>
      <c r="I94" s="1">
        <v>105.29</v>
      </c>
      <c r="J94" s="1">
        <v>105.29</v>
      </c>
      <c r="K94" s="1">
        <v>49.17</v>
      </c>
    </row>
    <row r="95" spans="7:11" x14ac:dyDescent="0.25">
      <c r="G95" s="9">
        <v>2084</v>
      </c>
      <c r="H95" s="1">
        <v>342.66</v>
      </c>
      <c r="I95" s="1">
        <v>105.23</v>
      </c>
      <c r="J95" s="1">
        <v>105.23</v>
      </c>
      <c r="K95" s="1">
        <v>48.07</v>
      </c>
    </row>
    <row r="96" spans="7:11" x14ac:dyDescent="0.25">
      <c r="G96" s="9">
        <v>2085</v>
      </c>
      <c r="H96" s="1">
        <v>347.3</v>
      </c>
      <c r="I96" s="1">
        <v>105.16</v>
      </c>
      <c r="J96" s="1">
        <v>105.16</v>
      </c>
      <c r="K96" s="1">
        <v>46.97</v>
      </c>
    </row>
    <row r="97" spans="7:11" x14ac:dyDescent="0.25">
      <c r="G97" s="9">
        <v>2086</v>
      </c>
      <c r="H97" s="1">
        <v>351.92</v>
      </c>
      <c r="I97" s="1">
        <v>105.1</v>
      </c>
      <c r="J97" s="1">
        <v>105.1</v>
      </c>
      <c r="K97" s="1">
        <v>45.87</v>
      </c>
    </row>
    <row r="98" spans="7:11" x14ac:dyDescent="0.25">
      <c r="G98" s="9">
        <v>2087</v>
      </c>
      <c r="H98" s="1">
        <v>356.54</v>
      </c>
      <c r="I98" s="1">
        <v>105.04</v>
      </c>
      <c r="J98" s="1">
        <v>105.04</v>
      </c>
      <c r="K98" s="1">
        <v>44.77</v>
      </c>
    </row>
    <row r="99" spans="7:11" x14ac:dyDescent="0.25">
      <c r="G99" s="9">
        <v>2088</v>
      </c>
      <c r="H99" s="1">
        <v>361.16</v>
      </c>
      <c r="I99" s="1">
        <v>104.97</v>
      </c>
      <c r="J99" s="1">
        <v>104.97</v>
      </c>
      <c r="K99" s="1">
        <v>43.67</v>
      </c>
    </row>
    <row r="100" spans="7:11" x14ac:dyDescent="0.25">
      <c r="G100" s="9">
        <v>2089</v>
      </c>
      <c r="H100" s="1">
        <v>365.78</v>
      </c>
      <c r="I100" s="1">
        <v>104.91</v>
      </c>
      <c r="J100" s="1">
        <v>104.91</v>
      </c>
      <c r="K100" s="1">
        <v>42.57</v>
      </c>
    </row>
    <row r="101" spans="7:11" x14ac:dyDescent="0.25">
      <c r="G101" s="9">
        <v>2090</v>
      </c>
      <c r="H101" s="1">
        <v>370.4</v>
      </c>
      <c r="I101" s="1">
        <v>104.85</v>
      </c>
      <c r="J101" s="1">
        <v>104.85</v>
      </c>
      <c r="K101" s="1">
        <v>41.47</v>
      </c>
    </row>
    <row r="102" spans="7:11" x14ac:dyDescent="0.25">
      <c r="G102" s="9">
        <v>2091</v>
      </c>
      <c r="H102" s="1">
        <v>375.26</v>
      </c>
      <c r="I102" s="1">
        <v>104.83</v>
      </c>
      <c r="J102" s="1">
        <v>104.83</v>
      </c>
      <c r="K102" s="1">
        <v>41.4</v>
      </c>
    </row>
    <row r="103" spans="7:11" x14ac:dyDescent="0.25">
      <c r="G103" s="9">
        <v>2092</v>
      </c>
      <c r="H103" s="1">
        <v>380.13</v>
      </c>
      <c r="I103" s="1">
        <v>104.82</v>
      </c>
      <c r="J103" s="1">
        <v>104.82</v>
      </c>
      <c r="K103" s="1">
        <v>41.33</v>
      </c>
    </row>
    <row r="104" spans="7:11" x14ac:dyDescent="0.25">
      <c r="G104" s="9">
        <v>2093</v>
      </c>
      <c r="H104" s="1">
        <v>384.99</v>
      </c>
      <c r="I104" s="1">
        <v>104.81</v>
      </c>
      <c r="J104" s="1">
        <v>104.81</v>
      </c>
      <c r="K104" s="1">
        <v>41.26</v>
      </c>
    </row>
    <row r="105" spans="7:11" x14ac:dyDescent="0.25">
      <c r="G105" s="9">
        <v>2094</v>
      </c>
      <c r="H105" s="1">
        <v>389.85</v>
      </c>
      <c r="I105" s="1">
        <v>104.8</v>
      </c>
      <c r="J105" s="1">
        <v>104.8</v>
      </c>
      <c r="K105" s="1">
        <v>41.19</v>
      </c>
    </row>
    <row r="106" spans="7:11" x14ac:dyDescent="0.25">
      <c r="G106" s="9">
        <v>2095</v>
      </c>
      <c r="H106" s="1">
        <v>394.71</v>
      </c>
      <c r="I106" s="1">
        <v>104.79</v>
      </c>
      <c r="J106" s="1">
        <v>104.79</v>
      </c>
      <c r="K106" s="1">
        <v>41.12</v>
      </c>
    </row>
    <row r="107" spans="7:11" x14ac:dyDescent="0.25">
      <c r="G107" s="9">
        <v>2096</v>
      </c>
      <c r="H107" s="1">
        <v>399.56</v>
      </c>
      <c r="I107" s="1">
        <v>104.77</v>
      </c>
      <c r="J107" s="1">
        <v>104.77</v>
      </c>
      <c r="K107" s="1">
        <v>41.05</v>
      </c>
    </row>
    <row r="108" spans="7:11" x14ac:dyDescent="0.25">
      <c r="G108" s="9">
        <v>2097</v>
      </c>
      <c r="H108" s="1">
        <v>404.41</v>
      </c>
      <c r="I108" s="1">
        <v>104.76</v>
      </c>
      <c r="J108" s="1">
        <v>104.76</v>
      </c>
      <c r="K108" s="1">
        <v>40.98</v>
      </c>
    </row>
    <row r="109" spans="7:11" x14ac:dyDescent="0.25">
      <c r="G109" s="9">
        <v>2098</v>
      </c>
      <c r="H109" s="1">
        <v>409.25</v>
      </c>
      <c r="I109" s="1">
        <v>104.75</v>
      </c>
      <c r="J109" s="1">
        <v>104.75</v>
      </c>
      <c r="K109" s="1">
        <v>40.909999999999997</v>
      </c>
    </row>
    <row r="110" spans="7:11" x14ac:dyDescent="0.25">
      <c r="G110" s="9">
        <v>2099</v>
      </c>
      <c r="H110" s="1">
        <v>414.1</v>
      </c>
      <c r="I110" s="1">
        <v>104.74</v>
      </c>
      <c r="J110" s="1">
        <v>104.74</v>
      </c>
      <c r="K110" s="1">
        <v>40.840000000000003</v>
      </c>
    </row>
    <row r="111" spans="7:11" x14ac:dyDescent="0.25">
      <c r="G111" s="9">
        <v>2100</v>
      </c>
      <c r="H111" s="1">
        <v>418.94</v>
      </c>
      <c r="I111" s="1">
        <v>104.73</v>
      </c>
      <c r="J111" s="1">
        <v>104.73</v>
      </c>
      <c r="K111" s="1">
        <v>40.770000000000003</v>
      </c>
    </row>
  </sheetData>
  <mergeCells count="1">
    <mergeCell ref="G15:K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73f6ff-5dbe-44c0-a681-51daee720e80" xsi:nil="true"/>
    <lcf76f155ced4ddcb4097134ff3c332f xmlns="15136244-ef39-4163-a29d-54353d2b553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8577120FD6054F9CC03F3E11128482" ma:contentTypeVersion="17" ma:contentTypeDescription="Create a new document." ma:contentTypeScope="" ma:versionID="eea8e9ce172bf3e23a9fb5ce13019556">
  <xsd:schema xmlns:xsd="http://www.w3.org/2001/XMLSchema" xmlns:xs="http://www.w3.org/2001/XMLSchema" xmlns:p="http://schemas.microsoft.com/office/2006/metadata/properties" xmlns:ns2="15136244-ef39-4163-a29d-54353d2b5535" xmlns:ns3="7973f6ff-5dbe-44c0-a681-51daee720e80" targetNamespace="http://schemas.microsoft.com/office/2006/metadata/properties" ma:root="true" ma:fieldsID="1a0c7865916552a717d2b112be1d8829" ns2:_="" ns3:_="">
    <xsd:import namespace="15136244-ef39-4163-a29d-54353d2b5535"/>
    <xsd:import namespace="7973f6ff-5dbe-44c0-a681-51daee720e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36244-ef39-4163-a29d-54353d2b5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432a12-f8d6-4396-954c-f064dfbae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3f6ff-5dbe-44c0-a681-51daee720e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a9e69c-e785-4122-88d6-f3eb3591f03b}" ma:internalName="TaxCatchAll" ma:showField="CatchAllData" ma:web="7973f6ff-5dbe-44c0-a681-51daee720e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D0AF0-86AD-4EE9-82C1-9C60500421DC}">
  <ds:schemaRefs>
    <ds:schemaRef ds:uri="http://schemas.microsoft.com/office/2006/metadata/properties"/>
    <ds:schemaRef ds:uri="http://schemas.microsoft.com/office/infopath/2007/PartnerControls"/>
    <ds:schemaRef ds:uri="7973f6ff-5dbe-44c0-a681-51daee720e80"/>
    <ds:schemaRef ds:uri="15136244-ef39-4163-a29d-54353d2b5535"/>
  </ds:schemaRefs>
</ds:datastoreItem>
</file>

<file path=customXml/itemProps2.xml><?xml version="1.0" encoding="utf-8"?>
<ds:datastoreItem xmlns:ds="http://schemas.openxmlformats.org/officeDocument/2006/customXml" ds:itemID="{8A7E7CA2-B879-48E5-8162-D648503C5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36244-ef39-4163-a29d-54353d2b5535"/>
    <ds:schemaRef ds:uri="7973f6ff-5dbe-44c0-a681-51daee720e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FDFD91-D59C-4C1E-AE2A-274F028D98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Quelldaten_AlpineFoods</vt:lpstr>
      <vt:lpstr>Berechnung</vt:lpstr>
      <vt:lpstr>Berechnung_Blanko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Baumann</dc:creator>
  <cp:keywords/>
  <dc:description/>
  <cp:lastModifiedBy>Hannah Helmke</cp:lastModifiedBy>
  <cp:revision/>
  <dcterms:created xsi:type="dcterms:W3CDTF">2023-12-01T00:43:51Z</dcterms:created>
  <dcterms:modified xsi:type="dcterms:W3CDTF">2024-01-06T15:23:44Z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0x0101000E8577120FD6054F9CC03F3E11128482</vt:lpwstr>
  </property>
</Properties>
</file>