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comments2.xml" ContentType="application/vnd.openxmlformats-officedocument.spreadsheetml.comments+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usdoe.sharepoint.com/sites/IndustrialEfficiencyandDecarbonizationOffice/Shared Documents/General/Technical Assistance and Workforce Development/Programs/ITV/Strategic_Planning/PIA/"/>
    </mc:Choice>
  </mc:AlternateContent>
  <xr:revisionPtr revIDLastSave="569" documentId="13_ncr:1_{E8375500-189F-45FC-866A-ACF239C28F62}" xr6:coauthVersionLast="47" xr6:coauthVersionMax="47" xr10:uidLastSave="{7D904CC8-0954-406C-BDB1-C789FA2CA2D8}"/>
  <bookViews>
    <workbookView xWindow="-110" yWindow="-110" windowWidth="19420" windowHeight="10300" xr2:uid="{F7ECB1B0-D048-43CA-8C7B-DF40DD33147D}"/>
  </bookViews>
  <sheets>
    <sheet name="Sheet2" sheetId="9" r:id="rId1"/>
    <sheet name="Multi-Org_Activities" sheetId="6" r:id="rId2"/>
    <sheet name="Detailed" sheetId="1" state="hidden" r:id="rId3"/>
    <sheet name="Detailed Multi-Org"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9" l="1"/>
  <c r="H18" i="9"/>
  <c r="C6" i="9" s="1"/>
  <c r="D18" i="9"/>
  <c r="C5" i="9" s="1"/>
  <c r="M36" i="6"/>
  <c r="K36" i="6"/>
  <c r="E26" i="9" l="1"/>
  <c r="E24" i="9"/>
  <c r="E27" i="9"/>
  <c r="C7" i="9"/>
  <c r="C36" i="6"/>
  <c r="C14" i="6"/>
  <c r="M14" i="6"/>
  <c r="P13" i="6"/>
  <c r="P11" i="6"/>
  <c r="F13" i="6"/>
  <c r="F11" i="6"/>
  <c r="Q67" i="4"/>
  <c r="Q46" i="4"/>
  <c r="Q26" i="4"/>
  <c r="K67" i="4"/>
  <c r="K46" i="4"/>
  <c r="K26" i="4"/>
  <c r="E67" i="4"/>
  <c r="E46" i="4"/>
  <c r="E26" i="4"/>
  <c r="E5" i="4" s="1"/>
  <c r="D26" i="1"/>
  <c r="D5" i="1" s="1"/>
  <c r="D67" i="1"/>
  <c r="D46" i="1"/>
  <c r="E28" i="9" l="1"/>
  <c r="E29" i="9"/>
  <c r="C7" i="6"/>
  <c r="E30" i="9" l="1"/>
  <c r="E32" i="9" l="1"/>
  <c r="E33" i="9"/>
  <c r="E34" i="9"/>
  <c r="E35" i="9"/>
  <c r="E31" i="9" l="1"/>
  <c r="E36" i="9" l="1"/>
  <c r="E37" i="9" l="1"/>
  <c r="E38" i="9" l="1"/>
  <c r="E40" i="9" s="1"/>
  <c r="E4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Olson, Erik (CONTR)</author>
  </authors>
  <commentList>
    <comment ref="B14" authorId="0" shapeId="0" xr:uid="{546CDBDA-FB5E-41A4-8727-FDEA65DDDEA6}">
      <text>
        <r>
          <rPr>
            <b/>
            <sz val="9"/>
            <color indexed="81"/>
            <rFont val="Tahoma"/>
            <charset val="1"/>
          </rPr>
          <t>Olson, Erik (CONTR):</t>
        </r>
        <r>
          <rPr>
            <sz val="9"/>
            <color indexed="81"/>
            <rFont val="Tahoma"/>
            <charset val="1"/>
          </rPr>
          <t xml:space="preserve">
Insert as many milestones or submilestones as desired</t>
        </r>
      </text>
    </comment>
    <comment ref="F14" authorId="0" shapeId="0" xr:uid="{B9F142B9-803A-4DB8-A7EB-8CC3F797481D}">
      <text>
        <r>
          <rPr>
            <b/>
            <sz val="9"/>
            <color indexed="81"/>
            <rFont val="Tahoma"/>
            <charset val="1"/>
          </rPr>
          <t>Olson, Erik (CONTR):</t>
        </r>
        <r>
          <rPr>
            <sz val="9"/>
            <color indexed="81"/>
            <rFont val="Tahoma"/>
            <charset val="1"/>
          </rPr>
          <t xml:space="preserve">
Insert as many milestones or submilestones as desired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Olson, Erik (CONTR)</author>
  </authors>
  <commentList>
    <comment ref="B10" authorId="0" shapeId="0" xr:uid="{05E6AC59-8CDD-4186-9F0E-A13300DF4505}">
      <text>
        <r>
          <rPr>
            <b/>
            <sz val="9"/>
            <color indexed="81"/>
            <rFont val="Tahoma"/>
            <charset val="1"/>
          </rPr>
          <t>Olson, Erik (CONTR):</t>
        </r>
        <r>
          <rPr>
            <sz val="9"/>
            <color indexed="81"/>
            <rFont val="Tahoma"/>
            <charset val="1"/>
          </rPr>
          <t xml:space="preserve">
Insert as many milestones or submilestones as desired</t>
        </r>
      </text>
    </comment>
    <comment ref="L10" authorId="0" shapeId="0" xr:uid="{0422A476-29D0-4734-9DFD-E86163A5E8EB}">
      <text>
        <r>
          <rPr>
            <b/>
            <sz val="9"/>
            <color indexed="81"/>
            <rFont val="Tahoma"/>
            <charset val="1"/>
          </rPr>
          <t>Olson, Erik (CONTR):</t>
        </r>
        <r>
          <rPr>
            <sz val="9"/>
            <color indexed="81"/>
            <rFont val="Tahoma"/>
            <charset val="1"/>
          </rPr>
          <t xml:space="preserve">
Insert as many milestones or submilestones as desired</t>
        </r>
      </text>
    </comment>
  </commentList>
</comments>
</file>

<file path=xl/sharedStrings.xml><?xml version="1.0" encoding="utf-8"?>
<sst xmlns="http://schemas.openxmlformats.org/spreadsheetml/2006/main" count="483" uniqueCount="98">
  <si>
    <t>Applicant Name</t>
  </si>
  <si>
    <t>[Applicant Name]</t>
  </si>
  <si>
    <t>Project Title</t>
  </si>
  <si>
    <t>[Project Title]</t>
  </si>
  <si>
    <t>Project Timeline</t>
  </si>
  <si>
    <t>[Project Timeline]</t>
  </si>
  <si>
    <t>Requested Funding for Host Site</t>
  </si>
  <si>
    <t>Requested Funding for Technology Developer</t>
  </si>
  <si>
    <t>Total Funding Requested</t>
  </si>
  <si>
    <t>Host Site</t>
  </si>
  <si>
    <t>Project Activity / Milestone</t>
  </si>
  <si>
    <t>Phase</t>
  </si>
  <si>
    <t>Awardee Cost Share Amount</t>
  </si>
  <si>
    <t>Government Award Amount</t>
  </si>
  <si>
    <t>Phase 1</t>
  </si>
  <si>
    <t>Cost Share Not Required</t>
  </si>
  <si>
    <t>Phase 2</t>
  </si>
  <si>
    <t>Enter a value up to $300,000</t>
  </si>
  <si>
    <t>Phase 3</t>
  </si>
  <si>
    <t>Technology Developer</t>
  </si>
  <si>
    <t>Enter a value up to $10,000</t>
  </si>
  <si>
    <t xml:space="preserve">Itemized Task/ Technology </t>
  </si>
  <si>
    <t xml:space="preserve">Subtotal </t>
  </si>
  <si>
    <t xml:space="preserve">Maximum allowable budget: </t>
  </si>
  <si>
    <t>Proposed Total Host Site Budget</t>
  </si>
  <si>
    <t>Insert dollar amount</t>
  </si>
  <si>
    <t>Proposed Total Technology Vendor Budget</t>
  </si>
  <si>
    <t>Proposed Total Budget</t>
  </si>
  <si>
    <t>Technology Vendor</t>
  </si>
  <si>
    <t>Total Cost (firm fixed cost)</t>
  </si>
  <si>
    <t>Number of Months to Complete</t>
  </si>
  <si>
    <t>Description of Tasks and Deliverables</t>
  </si>
  <si>
    <t>Milestone 1</t>
  </si>
  <si>
    <t>Insert Dollar Amount</t>
  </si>
  <si>
    <t>Description of proposed activities in Phase 1 - Potential examples: workbreakdown structure, plan of M&amp;V Plan, timeline</t>
  </si>
  <si>
    <t>N/A</t>
  </si>
  <si>
    <t>Milestone 2</t>
  </si>
  <si>
    <t>Description of proposed activities in Phase 2 - Potential examples: Installation, data collection</t>
  </si>
  <si>
    <t>Milestone 3</t>
  </si>
  <si>
    <t xml:space="preserve">Description of proposed activities in Phase3 - Potential examples:  Review of LBNL M&amp;V analysis report, supporting information, signed approval of publication. </t>
  </si>
  <si>
    <t>Subtotal</t>
  </si>
  <si>
    <t xml:space="preserve">Identify and clearly itemize all dollar amounts  associated with the cost share of this project. Examples may include, but are not limited to: technology or equipment acquisition, technology or equipment installation, and staff time. For additional guidance on what qualifies as cost share, refer to the FAQs in the ITV PIA opportunitiy announcement. </t>
  </si>
  <si>
    <t>Total Cost</t>
  </si>
  <si>
    <t>Olson and Olson LLC</t>
  </si>
  <si>
    <t>Testing Budget Spreadsheet Project</t>
  </si>
  <si>
    <t>April 2024 - April 2025</t>
  </si>
  <si>
    <t>Phase 1 (April 2024 - October 2024)</t>
  </si>
  <si>
    <t xml:space="preserve">Cost Category </t>
  </si>
  <si>
    <t>Item</t>
  </si>
  <si>
    <t>Cost Quantity</t>
  </si>
  <si>
    <t>Associated Project Milestones</t>
  </si>
  <si>
    <t>Description and Justification</t>
  </si>
  <si>
    <t>Staff</t>
  </si>
  <si>
    <t>Principal Investigator/Project Manager</t>
  </si>
  <si>
    <t>Support Staff 1</t>
  </si>
  <si>
    <t>Support Staff 2</t>
  </si>
  <si>
    <t>Project Materials and Supplies</t>
  </si>
  <si>
    <t>Analysis Software</t>
  </si>
  <si>
    <t>Technical Validation time</t>
  </si>
  <si>
    <t>Prototyping materials</t>
  </si>
  <si>
    <t>Convenings</t>
  </si>
  <si>
    <t>n/a</t>
  </si>
  <si>
    <t>Subcontractors</t>
  </si>
  <si>
    <t>Travel</t>
  </si>
  <si>
    <t>Other</t>
  </si>
  <si>
    <t>Phase 2 (November 2024 - April 2025)</t>
  </si>
  <si>
    <t>Event space</t>
  </si>
  <si>
    <t>Event materials</t>
  </si>
  <si>
    <t>Consultant</t>
  </si>
  <si>
    <t>Event travel</t>
  </si>
  <si>
    <t>Phase 3 (April 2025 - August 2025)</t>
  </si>
  <si>
    <t>Organization 1</t>
  </si>
  <si>
    <t>Organization 2</t>
  </si>
  <si>
    <t>Organization 3</t>
  </si>
  <si>
    <t>Phase 1 (April 2024 - October 2025)</t>
  </si>
  <si>
    <t>Phase 2 (November 2024 - March 2025)</t>
  </si>
  <si>
    <t>Project Phase</t>
  </si>
  <si>
    <t>Phase 3: Analysis</t>
  </si>
  <si>
    <t>Phase 1: Planning</t>
  </si>
  <si>
    <t>Phase 2: Installation</t>
  </si>
  <si>
    <t>(Enter this value in the "Funding Requested" field in the application questionnaire)</t>
  </si>
  <si>
    <t>Dollar Value</t>
  </si>
  <si>
    <t>[Host Site]</t>
  </si>
  <si>
    <t>[Technology Developer]</t>
  </si>
  <si>
    <t>Requested Funding</t>
  </si>
  <si>
    <t>Quantity</t>
  </si>
  <si>
    <t>Payer (Host Site or Technology Developer)</t>
  </si>
  <si>
    <t xml:space="preserve">Phase 1 and Phase 3 awards are fixed amounts and will be contingent upon the successful completion of defined Project Milestones in each phase. In Phase 1, both awardees are eligible to receive $10,000 each. In Phase 3, Host Sites are eligible to receive $40,000 and Technology Developers are eligible to receive $30,000. 
Phase 2 requires a 50% cost share, meaning the maximum amount of the total government award in Phase 2 is the lesser of: a) one-half of the total costs incurred, or b) $310,000. In the event that the total government award in Phase 2 is less than $310,000, applicants should designate (in cells D16 and H16) what portion of the award would go to each awardee, up to a maximum of $300,000 for Host Site and $10,000 for the Technology Developer. </t>
  </si>
  <si>
    <t>Line Total</t>
  </si>
  <si>
    <t>Itemized Cost Description</t>
  </si>
  <si>
    <t>Total Government Award</t>
  </si>
  <si>
    <t xml:space="preserve">Allocate this total between cells D16 and H16, keeping in mind the maximum Phase 2 awards for each awardee. </t>
  </si>
  <si>
    <t>Cost Share Required - See Below</t>
  </si>
  <si>
    <t xml:space="preserve">Identify and clearly itemize all costs expected to be incurred during Phase 2: Installation. Examples may include, but are not limited to: technology or equipment acquisition, technology or equipment installation, and staff time. For additional guidance on what qualifies as cost share, refer to the FAQs in the ITV PIA opportunity announcement. Designate which awardee, Host Site or Technology Developer, will incur each cost. </t>
  </si>
  <si>
    <t>Phase 2 Cost Share - Itemized Costs</t>
  </si>
  <si>
    <t>Host Site Funding Requested</t>
  </si>
  <si>
    <t>Technology Developer Funding Requested</t>
  </si>
  <si>
    <t>Awardee Cost Share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</si>
</sst>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
  </numFmts>
  <fonts count="15" x14ac:knownFonts="1">
    <font>
      <sz val="11"/>
      <color theme="1"/>
      <name val="Calibri"/>
      <family val="2"/>
      <scheme val="minor"/>
    </font>
    <font>
      <b/>
      <sz val="11"/>
      <color theme="1"/>
      <name val="Calibri"/>
      <family val="2"/>
      <scheme val="minor"/>
    </font>
    <font>
      <sz val="9"/>
      <color indexed="81"/>
      <name val="Tahoma"/>
      <charset val="1"/>
    </font>
    <font>
      <b/>
      <sz val="9"/>
      <color indexed="81"/>
      <name val="Tahoma"/>
      <charset val="1"/>
    </font>
    <font>
      <sz val="11"/>
      <color theme="1"/>
      <name val="Calibri"/>
      <family val="2"/>
      <scheme val="minor"/>
    </font>
    <font>
      <b/>
      <sz val="14"/>
      <color theme="1"/>
      <name val="Calibri"/>
      <family val="2"/>
      <scheme val="minor"/>
    </font>
    <font>
      <b/>
      <sz val="16"/>
      <color theme="1"/>
      <name val="Calibri"/>
      <family val="2"/>
      <scheme val="minor"/>
    </font>
    <font>
      <b/>
      <sz val="20"/>
      <color theme="1"/>
      <name val="Calibri"/>
      <family val="2"/>
      <scheme val="minor"/>
    </font>
    <font>
      <b/>
      <sz val="18"/>
      <color theme="1"/>
      <name val="Calibri"/>
      <family val="2"/>
      <scheme val="minor"/>
    </font>
    <font>
      <i/>
      <sz val="11"/>
      <color theme="1"/>
      <name val="Calibri"/>
      <family val="2"/>
      <scheme val="minor"/>
    </font>
    <font>
      <b/>
      <i/>
      <sz val="14"/>
      <color theme="1"/>
      <name val="Calibri"/>
      <family val="2"/>
      <scheme val="minor"/>
    </font>
    <font>
      <sz val="14"/>
      <color theme="1"/>
      <name val="Calibri"/>
      <family val="2"/>
      <scheme val="minor"/>
    </font>
    <font>
      <sz val="16"/>
      <color theme="1"/>
      <name val="Calibri"/>
      <family val="2"/>
      <scheme val="minor"/>
    </font>
    <font>
      <b/>
      <i/>
      <sz val="16"/>
      <color theme="1"/>
      <name val="Calibri"/>
      <family val="2"/>
      <scheme val="minor"/>
    </font>
    <font>
      <sz val="1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6"/>
        <bgColor indexed="64"/>
      </patternFill>
    </fill>
  </fills>
  <borders count="24">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4" fillId="0" borderId="0" applyFont="0" applyFill="0" applyBorder="0" applyAlignment="0" applyProtection="0"/>
  </cellStyleXfs>
  <cellXfs count="82">
    <xf numFmtId="0" fontId="0" fillId="0" borderId="0" xfId="0"/>
    <xf numFmtId="0" fontId="1" fillId="0" borderId="0" xfId="0" applyFont="1"/>
    <xf numFmtId="164" fontId="0" fillId="0" borderId="0" xfId="0" applyNumberFormat="1"/>
    <xf numFmtId="49" fontId="0" fillId="0" borderId="0" xfId="0" applyNumberFormat="1"/>
    <xf numFmtId="0" fontId="0" fillId="0" borderId="0" xfId="0" applyAlignment="1">
      <alignment wrapText="1"/>
    </xf>
    <xf numFmtId="0" fontId="0" fillId="2" borderId="1" xfId="0" applyFill="1" applyBorder="1"/>
    <xf numFmtId="0" fontId="0" fillId="2" borderId="2" xfId="0" applyFill="1" applyBorder="1"/>
    <xf numFmtId="0" fontId="0" fillId="2" borderId="0" xfId="0" applyFill="1"/>
    <xf numFmtId="0" fontId="0" fillId="2" borderId="3" xfId="0" applyFill="1" applyBorder="1"/>
    <xf numFmtId="164" fontId="0" fillId="2" borderId="4" xfId="0" applyNumberFormat="1" applyFill="1" applyBorder="1"/>
    <xf numFmtId="0" fontId="0" fillId="2" borderId="4" xfId="0" applyFill="1" applyBorder="1"/>
    <xf numFmtId="0" fontId="0" fillId="2" borderId="5" xfId="0" applyFill="1" applyBorder="1"/>
    <xf numFmtId="0" fontId="1" fillId="3" borderId="9" xfId="0" applyFont="1" applyFill="1" applyBorder="1"/>
    <xf numFmtId="0" fontId="1" fillId="3" borderId="10" xfId="0" applyFont="1" applyFill="1" applyBorder="1"/>
    <xf numFmtId="0" fontId="1" fillId="3" borderId="11" xfId="0" applyFont="1" applyFill="1" applyBorder="1"/>
    <xf numFmtId="49" fontId="0" fillId="0" borderId="0" xfId="0" applyNumberFormat="1" applyAlignment="1">
      <alignment wrapText="1"/>
    </xf>
    <xf numFmtId="0" fontId="1" fillId="4" borderId="0" xfId="0" applyFont="1" applyFill="1"/>
    <xf numFmtId="0" fontId="1" fillId="5" borderId="0" xfId="0" applyFont="1" applyFill="1"/>
    <xf numFmtId="164" fontId="1" fillId="5" borderId="0" xfId="0" applyNumberFormat="1" applyFont="1" applyFill="1"/>
    <xf numFmtId="0" fontId="0" fillId="0" borderId="0" xfId="0" applyAlignment="1">
      <alignment horizontal="center"/>
    </xf>
    <xf numFmtId="0" fontId="1" fillId="0" borderId="0" xfId="0" applyFont="1" applyAlignment="1">
      <alignment horizontal="center"/>
    </xf>
    <xf numFmtId="164" fontId="0" fillId="0" borderId="12" xfId="0" applyNumberFormat="1" applyBorder="1" applyAlignment="1">
      <alignment horizontal="center" vertical="center"/>
    </xf>
    <xf numFmtId="49" fontId="0" fillId="0" borderId="12" xfId="0" applyNumberFormat="1" applyBorder="1" applyAlignment="1">
      <alignment horizontal="center" vertical="center" wrapText="1"/>
    </xf>
    <xf numFmtId="0" fontId="1" fillId="0" borderId="14" xfId="0" applyFont="1" applyBorder="1" applyAlignment="1">
      <alignment horizontal="center" wrapText="1"/>
    </xf>
    <xf numFmtId="0" fontId="1" fillId="0" borderId="14" xfId="0" applyFont="1" applyBorder="1" applyAlignment="1">
      <alignment horizontal="center"/>
    </xf>
    <xf numFmtId="0" fontId="1" fillId="0" borderId="15" xfId="0" applyFont="1" applyBorder="1" applyAlignment="1">
      <alignment horizontal="center" wrapText="1"/>
    </xf>
    <xf numFmtId="0" fontId="0" fillId="0" borderId="17" xfId="0" applyBorder="1" applyAlignment="1">
      <alignment horizontal="center" vertical="center" wrapText="1"/>
    </xf>
    <xf numFmtId="0" fontId="1" fillId="0" borderId="16" xfId="0" applyFont="1" applyBorder="1" applyAlignment="1">
      <alignment horizontal="center" vertical="center" wrapText="1"/>
    </xf>
    <xf numFmtId="164" fontId="0" fillId="0" borderId="0" xfId="0" applyNumberFormat="1" applyAlignment="1">
      <alignment horizontal="center"/>
    </xf>
    <xf numFmtId="0" fontId="1" fillId="0" borderId="13" xfId="0" applyFont="1" applyBorder="1" applyAlignment="1">
      <alignment horizontal="center" wrapText="1"/>
    </xf>
    <xf numFmtId="0" fontId="1" fillId="0" borderId="0" xfId="0" applyFont="1" applyAlignment="1">
      <alignment horizontal="center" wrapText="1"/>
    </xf>
    <xf numFmtId="164" fontId="0" fillId="0" borderId="0" xfId="0" applyNumberFormat="1" applyAlignment="1">
      <alignment horizontal="center" wrapText="1"/>
    </xf>
    <xf numFmtId="0" fontId="1" fillId="3" borderId="18" xfId="0" applyFont="1" applyFill="1" applyBorder="1"/>
    <xf numFmtId="164" fontId="0" fillId="2" borderId="0" xfId="0" applyNumberFormat="1" applyFill="1"/>
    <xf numFmtId="0" fontId="1" fillId="3" borderId="19" xfId="0" applyFont="1" applyFill="1" applyBorder="1"/>
    <xf numFmtId="44" fontId="0" fillId="0" borderId="0" xfId="1" applyFont="1"/>
    <xf numFmtId="0" fontId="5" fillId="0" borderId="0" xfId="0" applyFont="1"/>
    <xf numFmtId="0" fontId="6" fillId="0" borderId="0" xfId="0" applyFont="1" applyAlignment="1">
      <alignment horizontal="center"/>
    </xf>
    <xf numFmtId="0" fontId="7" fillId="6" borderId="0" xfId="0" applyFont="1" applyFill="1"/>
    <xf numFmtId="0" fontId="8" fillId="6" borderId="0" xfId="0" applyFont="1" applyFill="1"/>
    <xf numFmtId="0" fontId="0" fillId="0" borderId="0" xfId="0" applyAlignment="1">
      <alignment horizontal="right"/>
    </xf>
    <xf numFmtId="44" fontId="0" fillId="0" borderId="0" xfId="1" applyFont="1" applyAlignment="1">
      <alignment horizontal="center"/>
    </xf>
    <xf numFmtId="44" fontId="5" fillId="0" borderId="0" xfId="1" applyFont="1"/>
    <xf numFmtId="0" fontId="9" fillId="0" borderId="0" xfId="0" applyFont="1" applyAlignment="1">
      <alignment horizontal="left" vertical="top" wrapText="1"/>
    </xf>
    <xf numFmtId="0" fontId="9" fillId="0" borderId="0" xfId="0" applyFont="1" applyAlignment="1">
      <alignment horizontal="left" wrapText="1"/>
    </xf>
    <xf numFmtId="0" fontId="9" fillId="0" borderId="0" xfId="0" applyFont="1" applyAlignment="1">
      <alignment horizontal="left" wrapText="1"/>
    </xf>
    <xf numFmtId="0" fontId="9" fillId="0" borderId="0" xfId="0" applyFont="1" applyAlignment="1">
      <alignment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11" fillId="0" borderId="0" xfId="0" applyFont="1"/>
    <xf numFmtId="0" fontId="12" fillId="0" borderId="0" xfId="0" applyFont="1"/>
    <xf numFmtId="0" fontId="13" fillId="0" borderId="0" xfId="0" applyFont="1" applyAlignment="1">
      <alignment vertical="top" wrapText="1"/>
    </xf>
    <xf numFmtId="0" fontId="13" fillId="0" borderId="0" xfId="0" applyFont="1" applyAlignment="1">
      <alignment horizontal="left" vertical="top" wrapText="1"/>
    </xf>
    <xf numFmtId="164" fontId="12" fillId="0" borderId="0" xfId="0" applyNumberFormat="1" applyFont="1" applyAlignment="1">
      <alignment horizontal="center"/>
    </xf>
    <xf numFmtId="49" fontId="12" fillId="0" borderId="0" xfId="0" applyNumberFormat="1" applyFont="1"/>
    <xf numFmtId="0" fontId="11" fillId="0" borderId="0" xfId="0" applyFont="1" applyAlignment="1">
      <alignment horizontal="center"/>
    </xf>
    <xf numFmtId="0" fontId="5" fillId="0" borderId="13" xfId="0" applyFont="1" applyBorder="1" applyAlignment="1">
      <alignment horizontal="center" wrapText="1"/>
    </xf>
    <xf numFmtId="0" fontId="5" fillId="0" borderId="14" xfId="0" applyFont="1" applyBorder="1" applyAlignment="1">
      <alignment horizontal="center" wrapText="1"/>
    </xf>
    <xf numFmtId="0" fontId="5" fillId="0" borderId="16" xfId="0" applyFont="1" applyBorder="1" applyAlignment="1">
      <alignment horizontal="center" vertical="center" wrapText="1"/>
    </xf>
    <xf numFmtId="6" fontId="11" fillId="0" borderId="12" xfId="0" applyNumberFormat="1" applyFont="1" applyBorder="1" applyAlignment="1">
      <alignment horizontal="center"/>
    </xf>
    <xf numFmtId="0" fontId="11" fillId="0" borderId="12" xfId="0" applyFont="1" applyBorder="1" applyAlignment="1">
      <alignment horizontal="center"/>
    </xf>
    <xf numFmtId="0" fontId="11" fillId="0" borderId="12" xfId="0" applyFont="1" applyBorder="1" applyAlignment="1">
      <alignment horizontal="center" wrapText="1"/>
    </xf>
    <xf numFmtId="0" fontId="5" fillId="0" borderId="20" xfId="0" applyFont="1" applyBorder="1" applyAlignment="1">
      <alignment horizontal="center" vertical="center" wrapText="1"/>
    </xf>
    <xf numFmtId="164" fontId="5" fillId="7" borderId="21" xfId="0" applyNumberFormat="1" applyFont="1" applyFill="1" applyBorder="1" applyAlignment="1">
      <alignment horizontal="center" wrapText="1"/>
    </xf>
    <xf numFmtId="164" fontId="5" fillId="7" borderId="21" xfId="0" applyNumberFormat="1" applyFont="1" applyFill="1" applyBorder="1" applyAlignment="1">
      <alignment horizontal="center"/>
    </xf>
    <xf numFmtId="0" fontId="13" fillId="0" borderId="0" xfId="0" applyFont="1" applyAlignment="1">
      <alignment horizontal="left" vertical="top" wrapText="1"/>
    </xf>
    <xf numFmtId="0" fontId="6" fillId="0" borderId="0" xfId="0" applyFont="1" applyFill="1" applyBorder="1"/>
    <xf numFmtId="164" fontId="6" fillId="0" borderId="0" xfId="0" applyNumberFormat="1" applyFont="1" applyFill="1" applyBorder="1" applyAlignment="1">
      <alignment horizontal="left"/>
    </xf>
    <xf numFmtId="0" fontId="8" fillId="6" borderId="0" xfId="0" applyFont="1" applyFill="1" applyAlignment="1">
      <alignment horizontal="left"/>
    </xf>
    <xf numFmtId="0" fontId="6" fillId="0" borderId="0" xfId="0" applyFont="1"/>
    <xf numFmtId="44" fontId="12" fillId="0" borderId="0" xfId="1" applyFont="1"/>
    <xf numFmtId="0" fontId="7" fillId="0" borderId="22" xfId="0" applyFont="1" applyBorder="1"/>
    <xf numFmtId="44" fontId="12" fillId="0" borderId="0" xfId="0" applyNumberFormat="1" applyFont="1" applyAlignment="1">
      <alignment horizontal="right"/>
    </xf>
    <xf numFmtId="44" fontId="7" fillId="0" borderId="23" xfId="1" applyNumberFormat="1" applyFont="1" applyBorder="1"/>
    <xf numFmtId="0" fontId="12" fillId="0" borderId="0" xfId="0" applyFont="1" applyAlignment="1">
      <alignment wrapText="1"/>
    </xf>
    <xf numFmtId="0" fontId="8" fillId="3" borderId="12" xfId="0" applyFont="1" applyFill="1" applyBorder="1"/>
    <xf numFmtId="0" fontId="14" fillId="2" borderId="12" xfId="0" applyFont="1" applyFill="1" applyBorder="1"/>
    <xf numFmtId="164" fontId="8" fillId="0" borderId="12" xfId="0" applyNumberFormat="1" applyFont="1" applyBorder="1" applyAlignment="1">
      <alignment horizontal="left"/>
    </xf>
    <xf numFmtId="164" fontId="8" fillId="4" borderId="12" xfId="0" applyNumberFormat="1" applyFont="1" applyFill="1" applyBorder="1" applyAlignment="1">
      <alignment horizontal="left"/>
    </xf>
    <xf numFmtId="0" fontId="7" fillId="6" borderId="0" xfId="0" applyFont="1" applyFill="1" applyAlignment="1">
      <alignment horizontal="left"/>
    </xf>
    <xf numFmtId="0" fontId="10" fillId="0" borderId="12" xfId="0" applyFont="1" applyBorder="1" applyAlignment="1">
      <alignment horizontal="center"/>
    </xf>
  </cellXfs>
  <cellStyles count="2">
    <cellStyle name="Currency" xfId="1" builtinId="4"/>
    <cellStyle name="Normal" xfId="0" builtinId="0"/>
  </cellStyles>
  <dxfs count="76">
    <dxf>
      <font>
        <b val="0"/>
        <i val="0"/>
        <strike val="0"/>
        <condense val="0"/>
        <extend val="0"/>
        <outline val="0"/>
        <shadow val="0"/>
        <u val="none"/>
        <vertAlign val="baseline"/>
        <sz val="16"/>
        <color theme="1"/>
        <name val="Calibri"/>
        <family val="2"/>
        <scheme val="minor"/>
      </font>
      <numFmt numFmtId="34" formatCode="_(&quot;$&quot;* #,##0.00_);_(&quot;$&quot;* \(#,##0.00\);_(&quot;$&quot;* &quot;-&quot;??_);_(@_)"/>
      <alignment horizontal="right" vertical="bottom" textRotation="0" wrapText="0" indent="0" justifyLastLine="0" shrinkToFit="0" readingOrder="0"/>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rgb="FFFF0000"/>
        </patternFill>
      </fill>
    </dxf>
    <dxf>
      <font>
        <strike val="0"/>
        <outline val="0"/>
        <shadow val="0"/>
        <u val="none"/>
        <vertAlign val="baseline"/>
        <sz val="16"/>
        <color theme="1"/>
        <name val="Calibri"/>
        <family val="2"/>
        <scheme val="minor"/>
      </font>
    </dxf>
    <dxf>
      <font>
        <strike val="0"/>
        <outline val="0"/>
        <shadow val="0"/>
        <u val="none"/>
        <vertAlign val="baseline"/>
        <sz val="16"/>
        <color theme="1"/>
        <name val="Calibri"/>
        <family val="2"/>
        <scheme val="minor"/>
      </font>
      <numFmt numFmtId="34" formatCode="_(&quot;$&quot;* #,##0.00_);_(&quot;$&quot;* \(#,##0.00\);_(&quot;$&quot;* &quot;-&quot;??_);_(@_)"/>
      <alignment horizontal="right" vertical="bottom" textRotation="0" wrapText="0" indent="0" justifyLastLine="0" shrinkToFit="0" readingOrder="0"/>
    </dxf>
    <dxf>
      <font>
        <strike val="0"/>
        <outline val="0"/>
        <shadow val="0"/>
        <u val="none"/>
        <vertAlign val="baseline"/>
        <sz val="16"/>
        <color theme="1"/>
        <name val="Calibri"/>
        <family val="2"/>
        <scheme val="minor"/>
      </font>
    </dxf>
    <dxf>
      <font>
        <b/>
        <i val="0"/>
        <strike val="0"/>
        <condense val="0"/>
        <extend val="0"/>
        <outline val="0"/>
        <shadow val="0"/>
        <u val="none"/>
        <vertAlign val="baseline"/>
        <sz val="16"/>
        <color theme="1"/>
        <name val="Calibri"/>
        <family val="2"/>
        <scheme val="minor"/>
      </font>
    </dxf>
    <dxf>
      <font>
        <strike val="0"/>
        <outline val="0"/>
        <shadow val="0"/>
        <u val="none"/>
        <vertAlign val="baseline"/>
        <sz val="16"/>
        <color theme="1"/>
        <name val="Calibri"/>
        <family val="2"/>
        <scheme val="minor"/>
      </font>
    </dxf>
    <dxf>
      <font>
        <strike val="0"/>
        <outline val="0"/>
        <shadow val="0"/>
        <u val="none"/>
        <vertAlign val="baseline"/>
        <sz val="16"/>
        <color theme="1"/>
        <name val="Calibri"/>
        <family val="2"/>
        <scheme val="minor"/>
      </font>
    </dxf>
    <dxf>
      <font>
        <b/>
        <i val="0"/>
        <strike val="0"/>
        <condense val="0"/>
        <extend val="0"/>
        <outline val="0"/>
        <shadow val="0"/>
        <u val="none"/>
        <vertAlign val="baseline"/>
        <sz val="14"/>
        <color theme="1"/>
        <name val="Calibri"/>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border outline="0">
        <bottom style="thin">
          <color indexed="64"/>
        </bottom>
      </border>
    </dxf>
    <dxf>
      <font>
        <b/>
        <sz val="14"/>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strike val="0"/>
        <outline val="0"/>
        <shadow val="0"/>
        <u val="none"/>
        <vertAlign val="baseline"/>
        <sz val="14"/>
        <color theme="1"/>
        <name val="Calibri"/>
        <family val="2"/>
        <scheme val="minor"/>
      </font>
      <alignment horizontal="center" vertical="center" textRotation="0" indent="0" justifyLastLine="0" shrinkToFit="0" readingOrder="0"/>
    </dxf>
    <dxf>
      <font>
        <b/>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b/>
        <strike val="0"/>
        <outline val="0"/>
        <shadow val="0"/>
        <u val="none"/>
        <vertAlign val="baseline"/>
        <sz val="14"/>
        <color theme="1"/>
        <name val="Calibri"/>
        <family val="2"/>
        <scheme val="minor"/>
      </font>
      <numFmt numFmtId="164" formatCode="&quot;$&quot;#,##0.0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4"/>
        <color theme="1"/>
        <name val="Calibri"/>
        <family val="2"/>
        <scheme val="minor"/>
      </font>
      <numFmt numFmtId="164" formatCode="&quot;$&quot;#,##0.0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font>
      <numFmt numFmtId="164" formatCode="&quot;$&quot;#,##0.00"/>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font>
      <numFmt numFmtId="164" formatCode="&quot;$&quot;#,##0.00"/>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numFmt numFmtId="164" formatCode="&quot;$&quot;#,##0.00"/>
    </dxf>
    <dxf>
      <font>
        <b/>
        <i val="0"/>
        <strike val="0"/>
        <condense val="0"/>
        <extend val="0"/>
        <outline val="0"/>
        <shadow val="0"/>
        <u val="none"/>
        <vertAlign val="baseline"/>
        <sz val="11"/>
        <color theme="1"/>
        <name val="Calibri"/>
        <family val="2"/>
        <scheme val="minor"/>
      </font>
    </dxf>
    <dxf>
      <numFmt numFmtId="164" formatCode="&quot;$&quot;#,##0.00"/>
    </dxf>
    <dxf>
      <font>
        <b/>
        <i val="0"/>
        <strike val="0"/>
        <condense val="0"/>
        <extend val="0"/>
        <outline val="0"/>
        <shadow val="0"/>
        <u val="none"/>
        <vertAlign val="baseline"/>
        <sz val="11"/>
        <color theme="1"/>
        <name val="Calibri"/>
        <family val="2"/>
        <scheme val="minor"/>
      </font>
    </dxf>
    <dxf>
      <numFmt numFmtId="164" formatCode="&quot;$&quot;#,##0.00"/>
    </dxf>
    <dxf>
      <font>
        <b/>
        <i val="0"/>
        <strike val="0"/>
        <condense val="0"/>
        <extend val="0"/>
        <outline val="0"/>
        <shadow val="0"/>
        <u val="none"/>
        <vertAlign val="baseline"/>
        <sz val="11"/>
        <color theme="1"/>
        <name val="Calibri"/>
        <family val="2"/>
        <scheme val="minor"/>
      </font>
    </dxf>
    <dxf>
      <numFmt numFmtId="164" formatCode="&quot;$&quot;#,##0.00"/>
    </dxf>
    <dxf>
      <font>
        <b/>
        <i val="0"/>
        <strike val="0"/>
        <condense val="0"/>
        <extend val="0"/>
        <outline val="0"/>
        <shadow val="0"/>
        <u val="none"/>
        <vertAlign val="baseline"/>
        <sz val="11"/>
        <color theme="1"/>
        <name val="Calibri"/>
        <family val="2"/>
        <scheme val="minor"/>
      </font>
    </dxf>
    <dxf>
      <numFmt numFmtId="164" formatCode="&quot;$&quot;#,##0.00"/>
    </dxf>
    <dxf>
      <font>
        <b/>
        <i val="0"/>
        <strike val="0"/>
        <condense val="0"/>
        <extend val="0"/>
        <outline val="0"/>
        <shadow val="0"/>
        <u val="none"/>
        <vertAlign val="baseline"/>
        <sz val="11"/>
        <color theme="1"/>
        <name val="Calibri"/>
        <family val="2"/>
        <scheme val="minor"/>
      </font>
    </dxf>
    <dxf>
      <numFmt numFmtId="164" formatCode="&quot;$&quot;#,##0.00"/>
    </dxf>
    <dxf>
      <font>
        <b/>
        <i val="0"/>
        <strike val="0"/>
        <condense val="0"/>
        <extend val="0"/>
        <outline val="0"/>
        <shadow val="0"/>
        <u val="none"/>
        <vertAlign val="baseline"/>
        <sz val="11"/>
        <color theme="1"/>
        <name val="Calibri"/>
        <family val="2"/>
        <scheme val="minor"/>
      </font>
    </dxf>
    <dxf>
      <numFmt numFmtId="164" formatCode="&quot;$&quot;#,##0.00"/>
    </dxf>
    <dxf>
      <font>
        <b/>
        <i val="0"/>
        <strike val="0"/>
        <condense val="0"/>
        <extend val="0"/>
        <outline val="0"/>
        <shadow val="0"/>
        <u val="none"/>
        <vertAlign val="baseline"/>
        <sz val="11"/>
        <color theme="1"/>
        <name val="Calibri"/>
        <family val="2"/>
        <scheme val="minor"/>
      </font>
    </dxf>
    <dxf>
      <numFmt numFmtId="164" formatCode="&quot;$&quot;#,##0.00"/>
    </dxf>
    <dxf>
      <font>
        <b/>
        <i val="0"/>
        <strike val="0"/>
        <condense val="0"/>
        <extend val="0"/>
        <outline val="0"/>
        <shadow val="0"/>
        <u val="none"/>
        <vertAlign val="baseline"/>
        <sz val="11"/>
        <color theme="1"/>
        <name val="Calibri"/>
        <family val="2"/>
        <scheme val="minor"/>
      </font>
    </dxf>
    <dxf>
      <numFmt numFmtId="164" formatCode="&quot;$&quot;#,##0.00"/>
    </dxf>
    <dxf>
      <font>
        <b/>
        <i val="0"/>
        <strike val="0"/>
        <condense val="0"/>
        <extend val="0"/>
        <outline val="0"/>
        <shadow val="0"/>
        <u val="none"/>
        <vertAlign val="baseline"/>
        <sz val="11"/>
        <color theme="1"/>
        <name val="Calibri"/>
        <family val="2"/>
        <scheme val="minor"/>
      </font>
    </dxf>
    <dxf>
      <numFmt numFmtId="164" formatCode="&quot;$&quot;#,##0.00"/>
    </dxf>
    <dxf>
      <font>
        <b/>
        <i val="0"/>
        <strike val="0"/>
        <condense val="0"/>
        <extend val="0"/>
        <outline val="0"/>
        <shadow val="0"/>
        <u val="none"/>
        <vertAlign val="baseline"/>
        <sz val="11"/>
        <color theme="1"/>
        <name val="Calibri"/>
        <family val="2"/>
        <scheme val="minor"/>
      </font>
    </dxf>
    <dxf>
      <numFmt numFmtId="164" formatCode="&quot;$&quot;#,##0.00"/>
    </dxf>
    <dxf>
      <font>
        <b/>
        <i val="0"/>
        <strike val="0"/>
        <condense val="0"/>
        <extend val="0"/>
        <outline val="0"/>
        <shadow val="0"/>
        <u val="none"/>
        <vertAlign val="baseline"/>
        <sz val="11"/>
        <color theme="1"/>
        <name val="Calibri"/>
        <family val="2"/>
        <scheme val="minor"/>
      </font>
    </dxf>
    <dxf>
      <numFmt numFmtId="164" formatCode="&quot;$&quot;#,##0.00"/>
    </dxf>
    <dxf>
      <font>
        <b/>
        <i val="0"/>
        <strike val="0"/>
        <condense val="0"/>
        <extend val="0"/>
        <outline val="0"/>
        <shadow val="0"/>
        <u val="none"/>
        <vertAlign val="baseline"/>
        <sz val="11"/>
        <color theme="1"/>
        <name val="Calibri"/>
        <family val="2"/>
        <scheme val="minor"/>
      </font>
    </dxf>
    <dxf>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quot;#,##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quot;#,##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quot;#,##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alignment horizontal="center" vertical="center" textRotation="0" indent="0" justifyLastLine="0" shrinkToFit="0" readingOrder="0"/>
    </dxf>
    <dxf>
      <border>
        <bottom style="thin">
          <color rgb="FF000000"/>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quot;#,##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quot;#,##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quot;#,##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alignment horizontal="center" vertical="center" textRotation="0" indent="0" justifyLastLine="0" shrinkToFit="0" readingOrder="0"/>
    </dxf>
    <dxf>
      <border>
        <bottom style="thin">
          <color rgb="FF000000"/>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77ECA5A4-BC48-4E07-8EA7-1F1D49FA7964}" name="Table1521726" displayName="Table1521726" ref="B14:D18" totalsRowShown="0" headerRowDxfId="17" dataDxfId="16" headerRowBorderDxfId="75" tableBorderDxfId="74" totalsRowBorderDxfId="73">
  <autoFilter ref="B14:D18" xr:uid="{77ECA5A4-BC48-4E07-8EA7-1F1D49FA7964}"/>
  <tableColumns count="3">
    <tableColumn id="1" xr3:uid="{74E8D44D-9761-4E97-AD6B-9DCED066B712}" name="Project Phase" dataDxfId="20"/>
    <tableColumn id="6" xr3:uid="{9F55DB43-3FF5-4F7C-9096-2AD665169AD4}" name="Awardee Cost Share" dataDxfId="19"/>
    <tableColumn id="7" xr3:uid="{85348D89-BC1C-484C-8320-DE6BA3E4E80F}" name="Government Award Amount" dataDxfId="18"/>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0B0E7CD-A6C0-4AA6-B0BF-C858686A6156}" name="Table37" displayName="Table37" ref="C29:G45" totalsRowShown="0" headerRowDxfId="38">
  <autoFilter ref="C29:G45" xr:uid="{20B0E7CD-A6C0-4AA6-B0BF-C858686A6156}"/>
  <tableColumns count="5">
    <tableColumn id="1" xr3:uid="{9784A98B-BA14-485B-8ADD-4D39A977ED33}" name="Cost Category "/>
    <tableColumn id="2" xr3:uid="{83EFB7CF-176A-4AC1-B97D-8FDC3E15BBC8}" name="Item"/>
    <tableColumn id="3" xr3:uid="{A2FAE5C8-F501-4453-8E3E-768A02E514F7}" name="Cost Quantity" dataDxfId="37"/>
    <tableColumn id="4" xr3:uid="{9DE2B64E-3D57-4079-BA2F-3CBA749DC656}" name="Associated Project Milestones"/>
    <tableColumn id="5" xr3:uid="{131B8790-E11F-446E-9662-AC821A48C11E}" name="Description and Justificatio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82EBD11-0C67-4406-A56F-C603A7F1A994}" name="Table48" displayName="Table48" ref="C50:G66" totalsRowShown="0" headerRowDxfId="36">
  <autoFilter ref="C50:G66" xr:uid="{282EBD11-0C67-4406-A56F-C603A7F1A994}"/>
  <tableColumns count="5">
    <tableColumn id="1" xr3:uid="{713FBCBF-19EC-45FB-83CC-3858C2AE62F5}" name="Cost Category "/>
    <tableColumn id="2" xr3:uid="{4B4A17B9-348D-4027-8217-14799E6774D1}" name="Item"/>
    <tableColumn id="3" xr3:uid="{651EC58F-EC8F-477B-82C1-A46AC5617EAD}" name="Cost Quantity" dataDxfId="35"/>
    <tableColumn id="4" xr3:uid="{BC5E26F7-AB9E-48FC-97BB-72D071FF5E8A}" name="Associated Project Milestones"/>
    <tableColumn id="5" xr3:uid="{1CC12013-9589-4116-801A-4020B6990FDB}" name="Description and Justificatio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136627C-AB99-45C8-A056-E501F0B648C0}" name="Table2610" displayName="Table2610" ref="I9:M25" totalsRowShown="0" headerRowDxfId="34">
  <autoFilter ref="I9:M25" xr:uid="{3136627C-AB99-45C8-A056-E501F0B648C0}"/>
  <tableColumns count="5">
    <tableColumn id="1" xr3:uid="{CBE6125B-8F9F-4101-8A0E-75046614C09A}" name="Cost Category "/>
    <tableColumn id="2" xr3:uid="{1D8C121A-E9E7-41C2-B274-9E7EE6B7D2FF}" name="Item"/>
    <tableColumn id="3" xr3:uid="{51738747-76E7-4D77-99C7-D49EC884F76F}" name="Cost Quantity" dataDxfId="33"/>
    <tableColumn id="4" xr3:uid="{710F16CD-EF06-4EF3-94DA-FCEBE3621792}" name="Associated Project Milestones"/>
    <tableColumn id="5" xr3:uid="{43B43733-AC00-4100-8CE1-BDA709D533C3}" name="Description and Justificatio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D2E46C0-1164-4998-A95E-50B1769A52D4}" name="Table2611" displayName="Table2611" ref="I29:M45" totalsRowShown="0" headerRowDxfId="32">
  <autoFilter ref="I29:M45" xr:uid="{0D2E46C0-1164-4998-A95E-50B1769A52D4}"/>
  <tableColumns count="5">
    <tableColumn id="1" xr3:uid="{0776A95B-50EA-4C6D-AF60-686E495307EC}" name="Cost Category "/>
    <tableColumn id="2" xr3:uid="{C7EDF686-E825-4D8D-B164-3BC4044F3220}" name="Item"/>
    <tableColumn id="3" xr3:uid="{6D99DF83-F430-46E6-89A7-C6C579E43B25}" name="Cost Quantity" dataDxfId="31"/>
    <tableColumn id="4" xr3:uid="{937645AC-8F2B-4D5E-9ED8-C92C76023A5F}" name="Associated Project Milestones"/>
    <tableColumn id="5" xr3:uid="{A783CAB4-8040-42AD-84D1-105182905746}" name="Description and Justificatio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8223C69-0EC5-4F3A-9A21-0555F4FBE3FF}" name="Table2612" displayName="Table2612" ref="I50:M66" totalsRowShown="0" headerRowDxfId="30">
  <autoFilter ref="I50:M66" xr:uid="{68223C69-0EC5-4F3A-9A21-0555F4FBE3FF}"/>
  <tableColumns count="5">
    <tableColumn id="1" xr3:uid="{BD7702CE-C1D5-4622-9CB4-57CF854CB144}" name="Cost Category "/>
    <tableColumn id="2" xr3:uid="{48FBCF74-E5CB-46A8-A205-67E53724FD5A}" name="Item"/>
    <tableColumn id="3" xr3:uid="{926834BE-D16D-47C1-AB8B-B04BEA9BD540}" name="Cost Quantity" dataDxfId="29"/>
    <tableColumn id="4" xr3:uid="{5A9C114A-6C7E-43C6-AC1C-2D8638EE0670}" name="Associated Project Milestones"/>
    <tableColumn id="5" xr3:uid="{19C20F80-E87F-4163-9830-B2B46FB6AD71}" name="Description and Justificatio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5750DA5-4C64-4369-880B-7C4717EFC312}" name="Table261013" displayName="Table261013" ref="O9:S25" totalsRowShown="0" headerRowDxfId="28">
  <autoFilter ref="O9:S25" xr:uid="{85750DA5-4C64-4369-880B-7C4717EFC312}"/>
  <tableColumns count="5">
    <tableColumn id="1" xr3:uid="{E12A7BA0-A7C9-48ED-B75C-FD58EEF0B8F2}" name="Cost Category "/>
    <tableColumn id="2" xr3:uid="{96F2B399-2CA6-4068-832A-6192E31AEEAC}" name="Item"/>
    <tableColumn id="3" xr3:uid="{02DE6B67-D6A1-431D-A388-278F251AEC1F}" name="Cost Quantity" dataDxfId="27"/>
    <tableColumn id="4" xr3:uid="{4CFC2CD7-7634-4FC2-8FF1-88C7994543F7}" name="Associated Project Milestones"/>
    <tableColumn id="5" xr3:uid="{B7A2DC8C-3064-4430-885E-44F067529038}" name="Description and Justificatio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3173B88-B387-45A3-9FE2-A10B73A5073B}" name="Table26101314" displayName="Table26101314" ref="O29:S45" totalsRowShown="0" headerRowDxfId="26">
  <autoFilter ref="O29:S45" xr:uid="{83173B88-B387-45A3-9FE2-A10B73A5073B}"/>
  <tableColumns count="5">
    <tableColumn id="1" xr3:uid="{C7549C8B-3177-42DC-93C2-08781B263A6F}" name="Cost Category "/>
    <tableColumn id="2" xr3:uid="{60DCD140-275F-4A42-B56B-D3BB58EB8885}" name="Item"/>
    <tableColumn id="3" xr3:uid="{8FB9E2CE-2FDB-4DC9-92D3-FA4B89A59AD0}" name="Cost Quantity" dataDxfId="25"/>
    <tableColumn id="4" xr3:uid="{FC76D3BF-994B-417A-86E5-D6CCD6A0739C}" name="Associated Project Milestones"/>
    <tableColumn id="5" xr3:uid="{918F3DEB-7755-4A9A-8EC0-E2515AB09BB9}" name="Description and Justificatio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4703BE6-AE99-460E-BAEF-F7FA5E628770}" name="Table26101315" displayName="Table26101315" ref="O50:S66" totalsRowShown="0" headerRowDxfId="24">
  <autoFilter ref="O50:S66" xr:uid="{84703BE6-AE99-460E-BAEF-F7FA5E628770}"/>
  <tableColumns count="5">
    <tableColumn id="1" xr3:uid="{FAAF5930-6E1F-4BB3-A7E5-7866E7213DC0}" name="Cost Category "/>
    <tableColumn id="2" xr3:uid="{47343E53-C4C9-4502-8DF8-E986F026A10D}" name="Item"/>
    <tableColumn id="3" xr3:uid="{54A5C5C4-6657-4BA4-9931-4600E34C3785}" name="Cost Quantity" dataDxfId="23"/>
    <tableColumn id="4" xr3:uid="{8FEC42E7-A1C1-4190-82EE-ED7D931C9C65}" name="Associated Project Milestones"/>
    <tableColumn id="5" xr3:uid="{F8524369-E64B-4BA7-9FE5-9D4FC546DDEB}" name="Description and Justifica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A7BBEB0-9175-4C83-9F4C-4837D4102C95}" name="Table15217227" displayName="Table15217227" ref="F14:H18" totalsRowShown="0" headerRowDxfId="13" headerRowBorderDxfId="14" tableBorderDxfId="72" totalsRowBorderDxfId="71">
  <autoFilter ref="F14:H18" xr:uid="{4A7BBEB0-9175-4C83-9F4C-4837D4102C95}"/>
  <tableColumns count="3">
    <tableColumn id="1" xr3:uid="{2DCCD298-BCA6-461D-B24A-3D776383CB04}" name="Project Phase" dataDxfId="15"/>
    <tableColumn id="6" xr3:uid="{86D11E6C-196C-4CB4-9C3F-ACE17B1A8501}" name="Awardee Cost Share" dataDxfId="22"/>
    <tableColumn id="7" xr3:uid="{AC35F0C5-ACE8-4ADB-AFC6-B95E5D16F4DB}" name="Government Award Amount" dataDxfId="2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2031412-C9E4-4425-AD1D-3BAB71226C8A}" name="Table15" displayName="Table15" ref="B23:F38" totalsRowShown="0" headerRowDxfId="10" dataDxfId="9">
  <autoFilter ref="B23:F38" xr:uid="{32031412-C9E4-4425-AD1D-3BAB71226C8A}"/>
  <tableColumns count="5">
    <tableColumn id="1" xr3:uid="{8A5C4BAC-19B8-4EFE-9970-0A4B46A69385}" name="Itemized Cost Description" dataDxfId="12"/>
    <tableColumn id="2" xr3:uid="{D39C8037-47C1-43FF-88B3-24C64A2E92C1}" name="Dollar Value" dataDxfId="0" dataCellStyle="Currency">
      <calculatedColumnFormula>SUM(C9:C23)</calculatedColumnFormula>
    </tableColumn>
    <tableColumn id="3" xr3:uid="{6FE39D9C-74D9-44A6-BA41-9287CBF8C712}" name="Quantity" dataDxfId="11"/>
    <tableColumn id="4" xr3:uid="{46764847-CC83-42F5-994F-7409EFB43006}" name="Line Total" dataDxfId="8">
      <calculatedColumnFormula>Table15[[#This Row],[Dollar Value]]*Table15[[#This Row],[Quantity]]</calculatedColumnFormula>
    </tableColumn>
    <tableColumn id="5" xr3:uid="{BF477A2D-EADA-48B2-9C20-D7349FE3AD51}" name="Payer (Host Site or Technology Developer)" dataDxfId="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AB72BAC-052C-4000-AA0F-AC0FDEC2D9D7}" name="Table15217" displayName="Table15217" ref="B10:H13" totalsRowShown="0" headerRowDxfId="70" dataDxfId="68" headerRowBorderDxfId="69" tableBorderDxfId="67" totalsRowBorderDxfId="66">
  <autoFilter ref="B10:H13" xr:uid="{CAB72BAC-052C-4000-AA0F-AC0FDEC2D9D7}"/>
  <tableColumns count="7">
    <tableColumn id="1" xr3:uid="{EAC5F5AD-654E-432F-9D24-43A5B63A7EC8}" name="Project Activity / Milestone" dataDxfId="65"/>
    <tableColumn id="5" xr3:uid="{788FFAF8-3050-4DA9-8EB9-42CB387ACFFA}" name="Phase" dataDxfId="64"/>
    <tableColumn id="2" xr3:uid="{877018F1-BF89-4F81-A5D2-3553EA8BA30F}" name="Total Cost (firm fixed cost)" dataDxfId="63"/>
    <tableColumn id="6" xr3:uid="{0FA6BD92-B6A7-4AC0-A80E-692E4275590E}" name="Awardee Cost Share Amount" dataDxfId="62">
      <calculatedColumnFormula>Table15217[[#This Row],[Total Cost (firm fixed cost)]]*0.5</calculatedColumnFormula>
    </tableColumn>
    <tableColumn id="7" xr3:uid="{5788A823-68EC-4E14-9CEA-8BD5686D172D}" name="Government Award Amount" dataDxfId="61">
      <calculatedColumnFormula>Table15217[[#This Row],[Total Cost (firm fixed cost)]]*0.5</calculatedColumnFormula>
    </tableColumn>
    <tableColumn id="3" xr3:uid="{FAE437B5-5DF4-461B-9EA7-E73D2DC5FF3B}" name="Number of Months to Complete" dataDxfId="60"/>
    <tableColumn id="4" xr3:uid="{CF7AD2C4-E005-4A09-A665-736670E3FF1C}" name="Description of Tasks and Deliverables" dataDxfId="5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50B494-6DDC-4347-832C-251BEB95DF3D}" name="Table152172" displayName="Table152172" ref="L10:R13" totalsRowShown="0" headerRowDxfId="58" dataDxfId="56" headerRowBorderDxfId="57" tableBorderDxfId="55" totalsRowBorderDxfId="54">
  <autoFilter ref="L10:R13" xr:uid="{4750B494-6DDC-4347-832C-251BEB95DF3D}"/>
  <tableColumns count="7">
    <tableColumn id="1" xr3:uid="{AD69E1BD-AB87-4C48-A480-6F128FEBCE37}" name="Project Activity / Milestone" dataDxfId="53"/>
    <tableColumn id="5" xr3:uid="{4399F51B-04EE-40AC-BE4E-ED1160BCB986}" name="Phase" dataDxfId="52"/>
    <tableColumn id="2" xr3:uid="{974266BE-26CD-498E-8C0B-2F382C5CA69C}" name="Total Cost (firm fixed cost)" dataDxfId="51"/>
    <tableColumn id="6" xr3:uid="{28F1F5C6-2AF4-437B-88A1-ADF40A0D05E6}" name="Awardee Cost Share Amount" dataDxfId="50">
      <calculatedColumnFormula>Table152172[[#This Row],[Total Cost (firm fixed cost)]]*0.5</calculatedColumnFormula>
    </tableColumn>
    <tableColumn id="7" xr3:uid="{EBB9F202-53AC-49F9-B355-EE05B5CF2468}" name="Government Award Amount" dataDxfId="49">
      <calculatedColumnFormula>Table152172[[#This Row],[Total Cost (firm fixed cost)]]*0.5</calculatedColumnFormula>
    </tableColumn>
    <tableColumn id="3" xr3:uid="{34B1264D-B3D7-48E1-8BB7-AD3FDCB4F8E3}" name="Number of Months to Complete" dataDxfId="48"/>
    <tableColumn id="4" xr3:uid="{1B5FB14D-2FDA-4079-9860-0A669F5E6737}" name="Description of Tasks and Deliverables" dataDxfId="4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70DC2DF-9851-4B6B-8CDC-6F002FF24884}" name="Table2" displayName="Table2" ref="B9:F25" totalsRowShown="0" headerRowDxfId="46">
  <autoFilter ref="B9:F25" xr:uid="{470DC2DF-9851-4B6B-8CDC-6F002FF24884}"/>
  <tableColumns count="5">
    <tableColumn id="1" xr3:uid="{0D55C665-2E7D-48E3-A6A1-1813C987ABBE}" name="Cost Category "/>
    <tableColumn id="2" xr3:uid="{22AE1F36-77B7-489B-8FE7-F509A86A0864}" name="Item"/>
    <tableColumn id="3" xr3:uid="{1A233EEA-36E1-4D1D-8150-CF49AEBB0579}" name="Cost Quantity" dataDxfId="45"/>
    <tableColumn id="4" xr3:uid="{6EC710F4-BC84-49CB-A16B-E9A6F0A2EFE8}" name="Associated Project Milestones"/>
    <tableColumn id="5" xr3:uid="{3492E01D-526A-44CE-9F93-C102EC901D1E}" name="Description and Justificatio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0463D3-C54A-408C-A5AC-A1CAAA46A966}" name="Table3" displayName="Table3" ref="B29:F45" totalsRowShown="0" headerRowDxfId="44">
  <autoFilter ref="B29:F45" xr:uid="{940463D3-C54A-408C-A5AC-A1CAAA46A966}"/>
  <tableColumns count="5">
    <tableColumn id="1" xr3:uid="{C88D7A01-094A-436C-8E01-61286FD5A21D}" name="Cost Category "/>
    <tableColumn id="2" xr3:uid="{AD91E33D-692D-462A-9752-199BE895128C}" name="Item"/>
    <tableColumn id="3" xr3:uid="{32EA3C99-3FE8-4DAF-9C8F-F941BC0846C7}" name="Cost Quantity" dataDxfId="43"/>
    <tableColumn id="4" xr3:uid="{F5C902D3-6E39-420A-B512-90DAD22F9FC9}" name="Associated Project Milestones"/>
    <tableColumn id="5" xr3:uid="{389AE313-F9FB-4CC0-805E-CA2D3AAF69A9}" name="Description and Justificatio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F020984-89F9-456E-AE13-B17C621009E0}" name="Table4" displayName="Table4" ref="B50:F66" totalsRowShown="0" headerRowDxfId="42">
  <autoFilter ref="B50:F66" xr:uid="{EF020984-89F9-456E-AE13-B17C621009E0}"/>
  <tableColumns count="5">
    <tableColumn id="1" xr3:uid="{3B3202BB-5056-49B9-B001-6311E1A7F538}" name="Cost Category "/>
    <tableColumn id="2" xr3:uid="{0A9F81ED-199D-4C89-9F3C-4285C49B2860}" name="Item"/>
    <tableColumn id="3" xr3:uid="{F418F757-1E21-4576-B90C-1542202F0281}" name="Cost Quantity" dataDxfId="41"/>
    <tableColumn id="4" xr3:uid="{86EA77B0-CCBA-486D-8B62-D2A2658A6B93}" name="Associated Project Milestones"/>
    <tableColumn id="5" xr3:uid="{3013CC90-A22E-4B4A-B629-506ADA33C6A5}" name="Description and Justificatio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F0CCD73-CFF9-4053-A234-1315E6B47AB7}" name="Table26" displayName="Table26" ref="C9:G25" totalsRowShown="0" headerRowDxfId="40">
  <autoFilter ref="C9:G25" xr:uid="{4F0CCD73-CFF9-4053-A234-1315E6B47AB7}"/>
  <tableColumns count="5">
    <tableColumn id="1" xr3:uid="{84A765CA-231B-4A92-B2BC-3BB9EA847958}" name="Cost Category "/>
    <tableColumn id="2" xr3:uid="{5C5D4210-2CA0-49AB-A899-0D6A432D0B5A}" name="Item"/>
    <tableColumn id="3" xr3:uid="{46076F20-F214-43C8-A968-D7D374A7AD1E}" name="Cost Quantity" dataDxfId="39"/>
    <tableColumn id="4" xr3:uid="{4149AEB9-6499-43F6-8D9A-4E6C8E4E3A83}" name="Associated Project Milestones"/>
    <tableColumn id="5" xr3:uid="{840C9E98-8B8B-454C-80D1-B71AE3686744}" name="Description and Justificatio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5.xml"/></Relationships>
</file>

<file path=xl/worksheets/_rels/sheet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6.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table" Target="../tables/table10.xml"/><Relationship Id="rId1" Type="http://schemas.openxmlformats.org/officeDocument/2006/relationships/table" Target="../tables/table9.xml"/><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 Id="rId9" Type="http://schemas.openxmlformats.org/officeDocument/2006/relationships/table" Target="../tables/table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B164A-81C4-4748-9D23-57791A223AD7}">
  <dimension ref="A2:V41"/>
  <sheetViews>
    <sheetView tabSelected="1" topLeftCell="A21" zoomScale="63" zoomScaleNormal="99" workbookViewId="0">
      <selection activeCell="A40" sqref="A40"/>
    </sheetView>
  </sheetViews>
  <sheetFormatPr defaultRowHeight="14.5" x14ac:dyDescent="0.35"/>
  <cols>
    <col min="1" max="1" width="8.453125" customWidth="1"/>
    <col min="2" max="2" width="57.81640625" bestFit="1" customWidth="1"/>
    <col min="3" max="3" width="40.453125" bestFit="1" customWidth="1"/>
    <col min="4" max="4" width="40.1796875" customWidth="1"/>
    <col min="5" max="5" width="28.26953125" customWidth="1"/>
    <col min="6" max="6" width="55" customWidth="1"/>
    <col min="7" max="7" width="40.453125" bestFit="1" customWidth="1"/>
    <col min="8" max="8" width="50.453125" customWidth="1"/>
    <col min="9" max="9" width="38.54296875" customWidth="1"/>
    <col min="10" max="10" width="26.7265625" customWidth="1"/>
    <col min="11" max="11" width="17.1796875" customWidth="1"/>
    <col min="12" max="12" width="42.7265625" customWidth="1"/>
    <col min="13" max="13" width="25.453125" customWidth="1"/>
    <col min="14" max="14" width="37.7265625" customWidth="1"/>
    <col min="15" max="15" width="35.7265625" customWidth="1"/>
    <col min="16" max="16" width="31.1796875" customWidth="1"/>
    <col min="17" max="17" width="33" customWidth="1"/>
    <col min="18" max="18" width="69.81640625" customWidth="1"/>
  </cols>
  <sheetData>
    <row r="2" spans="1:22" s="51" customFormat="1" ht="23.5" x14ac:dyDescent="0.55000000000000004">
      <c r="B2" s="76" t="s">
        <v>2</v>
      </c>
      <c r="C2" s="77" t="s">
        <v>3</v>
      </c>
      <c r="E2" s="52"/>
    </row>
    <row r="3" spans="1:22" s="51" customFormat="1" ht="23.5" x14ac:dyDescent="0.55000000000000004">
      <c r="B3" s="76" t="s">
        <v>9</v>
      </c>
      <c r="C3" s="77" t="s">
        <v>82</v>
      </c>
      <c r="E3" s="52"/>
    </row>
    <row r="4" spans="1:22" s="51" customFormat="1" ht="23.5" x14ac:dyDescent="0.55000000000000004">
      <c r="B4" s="76" t="s">
        <v>19</v>
      </c>
      <c r="C4" s="77" t="s">
        <v>83</v>
      </c>
      <c r="E4" s="52"/>
    </row>
    <row r="5" spans="1:22" s="51" customFormat="1" ht="23.5" x14ac:dyDescent="0.55000000000000004">
      <c r="B5" s="76" t="s">
        <v>6</v>
      </c>
      <c r="C5" s="78">
        <f>D18</f>
        <v>50000</v>
      </c>
      <c r="E5" s="52"/>
    </row>
    <row r="6" spans="1:22" s="51" customFormat="1" ht="23.5" x14ac:dyDescent="0.55000000000000004">
      <c r="B6" s="76" t="s">
        <v>7</v>
      </c>
      <c r="C6" s="78">
        <f>H18</f>
        <v>40000</v>
      </c>
      <c r="E6" s="52"/>
    </row>
    <row r="7" spans="1:22" s="51" customFormat="1" ht="23.5" x14ac:dyDescent="0.55000000000000004">
      <c r="B7" s="76" t="s">
        <v>8</v>
      </c>
      <c r="C7" s="79">
        <f>SUM(C5:C6)</f>
        <v>90000</v>
      </c>
      <c r="D7" s="51" t="s">
        <v>80</v>
      </c>
      <c r="E7" s="52"/>
      <c r="K7" s="37"/>
      <c r="L7" s="54"/>
      <c r="M7" s="55"/>
    </row>
    <row r="8" spans="1:22" s="51" customFormat="1" ht="21" x14ac:dyDescent="0.5">
      <c r="B8" s="67"/>
      <c r="C8" s="68"/>
      <c r="E8" s="52"/>
      <c r="F8" s="66"/>
      <c r="G8" s="66"/>
      <c r="H8" s="66"/>
      <c r="I8" s="66"/>
      <c r="K8" s="37"/>
      <c r="L8" s="54"/>
      <c r="M8" s="55"/>
    </row>
    <row r="9" spans="1:22" ht="21" customHeight="1" x14ac:dyDescent="0.35">
      <c r="A9" s="66"/>
      <c r="B9" s="53" t="s">
        <v>87</v>
      </c>
      <c r="C9" s="53"/>
      <c r="D9" s="53"/>
      <c r="E9" s="53"/>
    </row>
    <row r="10" spans="1:22" s="50" customFormat="1" ht="30" customHeight="1" x14ac:dyDescent="0.5">
      <c r="A10" s="51"/>
      <c r="B10" s="53"/>
      <c r="C10" s="53"/>
      <c r="D10" s="53"/>
      <c r="E10" s="53"/>
      <c r="F10" s="56"/>
      <c r="G10" s="56"/>
      <c r="P10" s="56"/>
      <c r="Q10" s="56"/>
      <c r="R10" s="56"/>
      <c r="S10" s="56"/>
      <c r="T10" s="56"/>
      <c r="U10" s="56"/>
      <c r="V10" s="56"/>
    </row>
    <row r="11" spans="1:22" s="50" customFormat="1" ht="135" customHeight="1" x14ac:dyDescent="0.5">
      <c r="A11" s="51"/>
      <c r="B11" s="53"/>
      <c r="C11" s="53"/>
      <c r="D11" s="53"/>
      <c r="E11" s="53"/>
    </row>
    <row r="12" spans="1:22" s="50" customFormat="1" ht="30" customHeight="1" x14ac:dyDescent="0.5">
      <c r="A12" s="51"/>
      <c r="B12" s="52"/>
      <c r="C12" s="52"/>
      <c r="D12" s="52"/>
      <c r="E12" s="52"/>
    </row>
    <row r="13" spans="1:22" ht="26" x14ac:dyDescent="0.6">
      <c r="B13" s="69" t="s">
        <v>95</v>
      </c>
      <c r="C13" s="69"/>
      <c r="D13" s="69"/>
      <c r="E13" s="3"/>
      <c r="F13" s="80" t="s">
        <v>96</v>
      </c>
      <c r="G13" s="80"/>
      <c r="H13" s="80"/>
      <c r="K13" s="20"/>
      <c r="L13" s="37"/>
      <c r="M13" s="28"/>
      <c r="N13" s="3"/>
      <c r="O13" s="3"/>
      <c r="P13" s="3"/>
    </row>
    <row r="14" spans="1:22" ht="21" x14ac:dyDescent="0.5">
      <c r="A14" s="56"/>
      <c r="B14" s="57" t="s">
        <v>76</v>
      </c>
      <c r="C14" s="58" t="s">
        <v>97</v>
      </c>
      <c r="D14" s="58" t="s">
        <v>13</v>
      </c>
      <c r="F14" s="57" t="s">
        <v>76</v>
      </c>
      <c r="G14" s="58" t="s">
        <v>97</v>
      </c>
      <c r="H14" s="58" t="s">
        <v>13</v>
      </c>
      <c r="I14" s="28"/>
      <c r="J14" s="3"/>
      <c r="K14" s="3"/>
      <c r="L14" s="37"/>
      <c r="M14" s="28"/>
      <c r="N14" s="3"/>
      <c r="O14" s="3"/>
      <c r="P14" s="3"/>
    </row>
    <row r="15" spans="1:22" ht="26.15" customHeight="1" x14ac:dyDescent="0.45">
      <c r="A15" s="50"/>
      <c r="B15" s="59" t="s">
        <v>78</v>
      </c>
      <c r="C15" s="61" t="s">
        <v>15</v>
      </c>
      <c r="D15" s="60">
        <v>10000</v>
      </c>
      <c r="E15" s="19"/>
      <c r="F15" s="59" t="s">
        <v>78</v>
      </c>
      <c r="G15" s="61" t="s">
        <v>15</v>
      </c>
      <c r="H15" s="60">
        <v>10000</v>
      </c>
      <c r="I15" s="28"/>
      <c r="J15" s="3"/>
      <c r="K15" s="3"/>
      <c r="L15" s="3"/>
    </row>
    <row r="16" spans="1:22" ht="27" customHeight="1" x14ac:dyDescent="0.45">
      <c r="A16" s="50"/>
      <c r="B16" s="59" t="s">
        <v>79</v>
      </c>
      <c r="C16" s="81" t="s">
        <v>92</v>
      </c>
      <c r="D16" s="62" t="s">
        <v>17</v>
      </c>
      <c r="F16" s="59" t="s">
        <v>79</v>
      </c>
      <c r="G16" s="81" t="s">
        <v>92</v>
      </c>
      <c r="H16" s="62" t="s">
        <v>20</v>
      </c>
      <c r="I16" s="28"/>
      <c r="J16" s="3"/>
      <c r="K16" s="3"/>
      <c r="L16" s="3"/>
    </row>
    <row r="17" spans="1:22" ht="25" customHeight="1" x14ac:dyDescent="0.45">
      <c r="A17" s="50"/>
      <c r="B17" s="59" t="s">
        <v>77</v>
      </c>
      <c r="C17" s="61" t="s">
        <v>15</v>
      </c>
      <c r="D17" s="60">
        <v>40000</v>
      </c>
      <c r="F17" s="59" t="s">
        <v>77</v>
      </c>
      <c r="G17" s="61" t="s">
        <v>15</v>
      </c>
      <c r="H17" s="60">
        <v>30000</v>
      </c>
      <c r="I17" s="28"/>
      <c r="J17" s="3"/>
      <c r="K17" s="3"/>
      <c r="L17" s="3"/>
    </row>
    <row r="18" spans="1:22" ht="28" customHeight="1" x14ac:dyDescent="0.5">
      <c r="A18" s="50"/>
      <c r="B18" s="63"/>
      <c r="C18" s="64" t="s">
        <v>84</v>
      </c>
      <c r="D18" s="65">
        <f>SUM(D15:D17)</f>
        <v>50000</v>
      </c>
      <c r="F18" s="63"/>
      <c r="G18" s="64" t="s">
        <v>84</v>
      </c>
      <c r="H18" s="65">
        <f>SUM(H15:H17)</f>
        <v>40000</v>
      </c>
      <c r="J18" s="20"/>
      <c r="K18" s="37"/>
      <c r="L18" s="3"/>
    </row>
    <row r="19" spans="1:22" ht="57.65" customHeight="1" x14ac:dyDescent="0.5">
      <c r="B19" s="37"/>
      <c r="C19" s="28"/>
      <c r="D19" s="3"/>
      <c r="E19" s="3"/>
      <c r="F19" s="35"/>
      <c r="G19" s="35"/>
      <c r="H19" s="35"/>
      <c r="I19" s="35"/>
      <c r="J19" s="35"/>
      <c r="K19" s="35"/>
      <c r="L19" s="35"/>
      <c r="M19" s="35"/>
      <c r="N19" s="35"/>
      <c r="O19" s="3"/>
    </row>
    <row r="20" spans="1:22" ht="23.5" x14ac:dyDescent="0.55000000000000004">
      <c r="B20" s="69" t="s">
        <v>94</v>
      </c>
      <c r="C20" s="69"/>
      <c r="D20" s="69"/>
      <c r="E20" s="69"/>
      <c r="F20" s="69"/>
      <c r="G20" s="35"/>
      <c r="H20" s="35"/>
      <c r="I20" s="35"/>
      <c r="J20" s="35"/>
      <c r="K20" s="35"/>
      <c r="L20" s="35"/>
      <c r="M20" s="35"/>
      <c r="N20" s="35"/>
      <c r="O20" s="3"/>
      <c r="P20" s="3"/>
    </row>
    <row r="21" spans="1:22" ht="66.5" customHeight="1" x14ac:dyDescent="0.35">
      <c r="B21" s="53" t="s">
        <v>93</v>
      </c>
      <c r="C21" s="53"/>
      <c r="D21" s="53"/>
      <c r="E21" s="53"/>
      <c r="F21" s="53"/>
      <c r="G21" s="35"/>
      <c r="H21" s="35"/>
      <c r="I21" s="35"/>
      <c r="J21" s="35"/>
      <c r="K21" s="35"/>
      <c r="L21" s="35"/>
      <c r="M21" s="35"/>
      <c r="N21" s="35"/>
    </row>
    <row r="22" spans="1:22" x14ac:dyDescent="0.35">
      <c r="B22" s="43"/>
      <c r="C22" s="43"/>
      <c r="D22" s="43"/>
      <c r="F22" s="35"/>
      <c r="G22" s="35"/>
      <c r="H22" s="35"/>
      <c r="I22" s="35"/>
      <c r="J22" s="35"/>
      <c r="K22" s="35"/>
      <c r="L22" s="35"/>
      <c r="M22" s="35"/>
      <c r="N22" s="35"/>
    </row>
    <row r="23" spans="1:22" ht="21" x14ac:dyDescent="0.5">
      <c r="A23" s="19"/>
      <c r="B23" s="37" t="s">
        <v>89</v>
      </c>
      <c r="C23" s="70" t="s">
        <v>81</v>
      </c>
      <c r="D23" s="70" t="s">
        <v>85</v>
      </c>
      <c r="E23" s="70" t="s">
        <v>88</v>
      </c>
      <c r="F23" s="70" t="s">
        <v>86</v>
      </c>
      <c r="G23" s="35"/>
      <c r="H23" s="35"/>
      <c r="I23" s="35"/>
      <c r="J23" s="35"/>
      <c r="K23" s="35"/>
      <c r="L23" s="35"/>
      <c r="M23" s="35"/>
      <c r="N23" s="35"/>
    </row>
    <row r="24" spans="1:22" ht="21" x14ac:dyDescent="0.5">
      <c r="A24" s="40"/>
      <c r="B24" s="51"/>
      <c r="C24" s="73">
        <v>0</v>
      </c>
      <c r="D24" s="51"/>
      <c r="E24" s="73">
        <f>Table15[[#This Row],[Dollar Value]]*Table15[[#This Row],[Quantity]]</f>
        <v>0</v>
      </c>
      <c r="F24" s="71"/>
      <c r="G24" s="35"/>
      <c r="H24" s="35"/>
      <c r="I24" s="35"/>
      <c r="J24" s="35"/>
      <c r="K24" s="35"/>
      <c r="L24" s="35"/>
      <c r="M24" s="35"/>
      <c r="N24" s="35"/>
    </row>
    <row r="25" spans="1:22" ht="21" x14ac:dyDescent="0.5">
      <c r="A25" s="40"/>
      <c r="B25" s="51"/>
      <c r="C25" s="73">
        <v>0</v>
      </c>
      <c r="D25" s="51"/>
      <c r="E25" s="73">
        <f>Table15[[#This Row],[Dollar Value]]*Table15[[#This Row],[Quantity]]</f>
        <v>0</v>
      </c>
      <c r="F25" s="51"/>
      <c r="G25" s="35"/>
      <c r="K25" s="44"/>
    </row>
    <row r="26" spans="1:22" ht="21" x14ac:dyDescent="0.5">
      <c r="A26" s="40"/>
      <c r="B26" s="51"/>
      <c r="C26" s="73">
        <v>0</v>
      </c>
      <c r="D26" s="51"/>
      <c r="E26" s="73">
        <f>Table15[[#This Row],[Dollar Value]]*Table15[[#This Row],[Quantity]]</f>
        <v>0</v>
      </c>
      <c r="F26" s="51"/>
      <c r="G26" s="35"/>
      <c r="K26" s="44"/>
    </row>
    <row r="27" spans="1:22" ht="21" x14ac:dyDescent="0.5">
      <c r="A27" s="40"/>
      <c r="B27" s="51"/>
      <c r="C27" s="73">
        <v>0</v>
      </c>
      <c r="D27" s="51"/>
      <c r="E27" s="73">
        <f>Table15[[#This Row],[Dollar Value]]*Table15[[#This Row],[Quantity]]</f>
        <v>0</v>
      </c>
      <c r="F27" s="51"/>
      <c r="G27" s="35"/>
      <c r="K27" s="19"/>
      <c r="M27" s="19"/>
      <c r="N27" s="19"/>
      <c r="O27" s="19"/>
      <c r="P27" s="19"/>
      <c r="Q27" s="19"/>
      <c r="R27" s="19"/>
      <c r="S27" s="19"/>
      <c r="T27" s="19"/>
      <c r="U27" s="19"/>
      <c r="V27" s="19"/>
    </row>
    <row r="28" spans="1:22" ht="21" x14ac:dyDescent="0.5">
      <c r="A28" s="40"/>
      <c r="B28" s="37"/>
      <c r="C28" s="73">
        <v>0</v>
      </c>
      <c r="D28" s="55"/>
      <c r="E28" s="73">
        <f>Table15[[#This Row],[Dollar Value]]*Table15[[#This Row],[Quantity]]</f>
        <v>0</v>
      </c>
      <c r="F28" s="37"/>
      <c r="G28" s="41"/>
      <c r="H28" s="3"/>
    </row>
    <row r="29" spans="1:22" ht="21" x14ac:dyDescent="0.5">
      <c r="A29" s="40"/>
      <c r="B29" s="51"/>
      <c r="C29" s="73">
        <v>0</v>
      </c>
      <c r="D29" s="55"/>
      <c r="E29" s="73">
        <f>Table15[[#This Row],[Dollar Value]]*Table15[[#This Row],[Quantity]]</f>
        <v>0</v>
      </c>
      <c r="F29" s="51"/>
      <c r="G29" s="35"/>
      <c r="H29" s="3"/>
    </row>
    <row r="30" spans="1:22" ht="21" x14ac:dyDescent="0.5">
      <c r="A30" s="40"/>
      <c r="B30" s="51"/>
      <c r="C30" s="73">
        <v>0</v>
      </c>
      <c r="D30" s="51"/>
      <c r="E30" s="73">
        <f>Table15[[#This Row],[Dollar Value]]*Table15[[#This Row],[Quantity]]</f>
        <v>0</v>
      </c>
      <c r="F30" s="51"/>
      <c r="G30" s="35"/>
    </row>
    <row r="31" spans="1:22" ht="21" x14ac:dyDescent="0.5">
      <c r="A31" s="40"/>
      <c r="B31" s="51"/>
      <c r="C31" s="73">
        <v>0</v>
      </c>
      <c r="D31" s="51"/>
      <c r="E31" s="73">
        <f>Table15[[#This Row],[Dollar Value]]*Table15[[#This Row],[Quantity]]</f>
        <v>0</v>
      </c>
      <c r="F31" s="51"/>
      <c r="G31" s="35"/>
    </row>
    <row r="32" spans="1:22" ht="21" x14ac:dyDescent="0.5">
      <c r="A32" s="40"/>
      <c r="B32" s="51"/>
      <c r="C32" s="73">
        <v>0</v>
      </c>
      <c r="D32" s="51"/>
      <c r="E32" s="73">
        <f>Table15[[#This Row],[Dollar Value]]*Table15[[#This Row],[Quantity]]</f>
        <v>0</v>
      </c>
      <c r="F32" s="51"/>
      <c r="G32" s="35"/>
      <c r="K32" s="3"/>
    </row>
    <row r="33" spans="1:11" ht="21" x14ac:dyDescent="0.5">
      <c r="A33" s="40"/>
      <c r="B33" s="51"/>
      <c r="C33" s="73">
        <v>0</v>
      </c>
      <c r="D33" s="51"/>
      <c r="E33" s="73">
        <f>Table15[[#This Row],[Dollar Value]]*Table15[[#This Row],[Quantity]]</f>
        <v>0</v>
      </c>
      <c r="F33" s="51"/>
      <c r="G33" s="35"/>
      <c r="K33" s="3"/>
    </row>
    <row r="34" spans="1:11" ht="21" x14ac:dyDescent="0.5">
      <c r="A34" s="40"/>
      <c r="B34" s="51"/>
      <c r="C34" s="73">
        <v>0</v>
      </c>
      <c r="D34" s="51"/>
      <c r="E34" s="73">
        <f>Table15[[#This Row],[Dollar Value]]*Table15[[#This Row],[Quantity]]</f>
        <v>0</v>
      </c>
      <c r="F34" s="51"/>
      <c r="G34" s="35"/>
    </row>
    <row r="35" spans="1:11" ht="21" x14ac:dyDescent="0.5">
      <c r="A35" s="40"/>
      <c r="B35" s="51"/>
      <c r="C35" s="73">
        <v>0</v>
      </c>
      <c r="D35" s="51"/>
      <c r="E35" s="73">
        <f>Table15[[#This Row],[Dollar Value]]*Table15[[#This Row],[Quantity]]</f>
        <v>0</v>
      </c>
      <c r="F35" s="51"/>
      <c r="G35" s="35"/>
    </row>
    <row r="36" spans="1:11" ht="21" x14ac:dyDescent="0.5">
      <c r="A36" s="40"/>
      <c r="B36" s="51"/>
      <c r="C36" s="73">
        <v>0</v>
      </c>
      <c r="D36" s="51"/>
      <c r="E36" s="73">
        <f>Table15[[#This Row],[Dollar Value]]*Table15[[#This Row],[Quantity]]</f>
        <v>0</v>
      </c>
      <c r="F36" s="51"/>
      <c r="G36" s="35"/>
    </row>
    <row r="37" spans="1:11" ht="21" x14ac:dyDescent="0.5">
      <c r="A37" s="40"/>
      <c r="B37" s="51"/>
      <c r="C37" s="73">
        <v>0</v>
      </c>
      <c r="D37" s="51"/>
      <c r="E37" s="73">
        <f>Table15[[#This Row],[Dollar Value]]*Table15[[#This Row],[Quantity]]</f>
        <v>0</v>
      </c>
      <c r="F37" s="51"/>
      <c r="G37" s="35"/>
    </row>
    <row r="38" spans="1:11" ht="21" x14ac:dyDescent="0.5">
      <c r="A38" s="40"/>
      <c r="B38" s="51"/>
      <c r="C38" s="73">
        <v>0</v>
      </c>
      <c r="D38" s="51"/>
      <c r="E38" s="73">
        <f>Table15[[#This Row],[Dollar Value]]*Table15[[#This Row],[Quantity]]</f>
        <v>0</v>
      </c>
      <c r="F38" s="51"/>
      <c r="G38" s="35"/>
    </row>
    <row r="39" spans="1:11" ht="15" thickBot="1" x14ac:dyDescent="0.4"/>
    <row r="40" spans="1:11" ht="26.5" thickBot="1" x14ac:dyDescent="0.65">
      <c r="D40" s="72" t="s">
        <v>40</v>
      </c>
      <c r="E40" s="74">
        <f>SUM(Table15[Line Total])</f>
        <v>0</v>
      </c>
    </row>
    <row r="41" spans="1:11" ht="73.5" customHeight="1" thickBot="1" x14ac:dyDescent="0.65">
      <c r="D41" s="72" t="s">
        <v>90</v>
      </c>
      <c r="E41" s="74">
        <f>IF(E40&lt;620000, 0.5*E40, 310000)</f>
        <v>0</v>
      </c>
      <c r="F41" s="75" t="s">
        <v>91</v>
      </c>
    </row>
  </sheetData>
  <mergeCells count="5">
    <mergeCell ref="B9:E11"/>
    <mergeCell ref="B20:F20"/>
    <mergeCell ref="B21:F21"/>
    <mergeCell ref="B13:D13"/>
    <mergeCell ref="F13:H13"/>
  </mergeCells>
  <pageMargins left="0.7" right="0.7" top="0.75" bottom="0.75" header="0.3" footer="0.3"/>
  <pageSetup orientation="portrait" r:id="rId1"/>
  <legacyDrawing r:id="rId2"/>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DE3DE-0AC1-4FCC-838F-1B62251005A9}">
  <dimension ref="A1:R36"/>
  <sheetViews>
    <sheetView zoomScale="99" zoomScaleNormal="99" workbookViewId="0">
      <selection activeCell="C5" sqref="C5"/>
    </sheetView>
  </sheetViews>
  <sheetFormatPr defaultRowHeight="14.5" x14ac:dyDescent="0.35"/>
  <cols>
    <col min="1" max="1" width="8.453125" customWidth="1"/>
    <col min="2" max="2" width="42.7265625" customWidth="1"/>
    <col min="3" max="3" width="18.81640625" customWidth="1"/>
    <col min="4" max="4" width="37.453125" customWidth="1"/>
    <col min="5" max="5" width="35.54296875" customWidth="1"/>
    <col min="6" max="6" width="31.453125" customWidth="1"/>
    <col min="7" max="7" width="45.54296875" bestFit="1" customWidth="1"/>
    <col min="8" max="8" width="69.81640625" customWidth="1"/>
    <col min="9" max="9" width="5.7265625" customWidth="1"/>
    <col min="10" max="10" width="5.7265625" hidden="1" customWidth="1"/>
    <col min="11" max="11" width="27.81640625" hidden="1" customWidth="1"/>
    <col min="12" max="12" width="42.7265625" customWidth="1"/>
    <col min="13" max="13" width="25.453125" customWidth="1"/>
    <col min="14" max="14" width="37.7265625" customWidth="1"/>
    <col min="15" max="15" width="35.7265625" customWidth="1"/>
    <col min="16" max="16" width="31.1796875" customWidth="1"/>
    <col min="17" max="17" width="33" customWidth="1"/>
    <col min="18" max="18" width="69.81640625" customWidth="1"/>
  </cols>
  <sheetData>
    <row r="1" spans="2:18" ht="15" thickBot="1" x14ac:dyDescent="0.4"/>
    <row r="2" spans="2:18" x14ac:dyDescent="0.35">
      <c r="B2" s="12" t="s">
        <v>0</v>
      </c>
      <c r="C2" s="5" t="s">
        <v>1</v>
      </c>
      <c r="D2" s="6"/>
      <c r="F2" s="1" t="s">
        <v>23</v>
      </c>
      <c r="G2" s="35">
        <v>400000</v>
      </c>
    </row>
    <row r="3" spans="2:18" x14ac:dyDescent="0.35">
      <c r="B3" s="13" t="s">
        <v>2</v>
      </c>
      <c r="C3" s="7" t="s">
        <v>3</v>
      </c>
      <c r="D3" s="8"/>
      <c r="G3" s="35"/>
    </row>
    <row r="4" spans="2:18" x14ac:dyDescent="0.35">
      <c r="B4" s="13" t="s">
        <v>4</v>
      </c>
      <c r="C4" s="7" t="s">
        <v>5</v>
      </c>
      <c r="D4" s="8"/>
    </row>
    <row r="5" spans="2:18" x14ac:dyDescent="0.35">
      <c r="B5" s="32" t="s">
        <v>24</v>
      </c>
      <c r="C5" s="33" t="s">
        <v>25</v>
      </c>
      <c r="D5" s="8"/>
    </row>
    <row r="6" spans="2:18" x14ac:dyDescent="0.35">
      <c r="B6" s="32" t="s">
        <v>26</v>
      </c>
      <c r="C6" s="33" t="s">
        <v>25</v>
      </c>
      <c r="D6" s="8"/>
    </row>
    <row r="7" spans="2:18" ht="15" thickBot="1" x14ac:dyDescent="0.4">
      <c r="B7" s="34" t="s">
        <v>27</v>
      </c>
      <c r="C7" s="9">
        <f>SUM(C5:C6)</f>
        <v>0</v>
      </c>
      <c r="D7" s="11"/>
      <c r="K7" s="20"/>
      <c r="L7" s="28"/>
      <c r="M7" s="3"/>
    </row>
    <row r="8" spans="2:18" x14ac:dyDescent="0.35">
      <c r="B8" s="1"/>
      <c r="C8" s="2"/>
      <c r="K8" s="20"/>
      <c r="L8" s="28"/>
      <c r="M8" s="3"/>
    </row>
    <row r="9" spans="2:18" ht="26" x14ac:dyDescent="0.6">
      <c r="B9" s="39" t="s">
        <v>9</v>
      </c>
      <c r="L9" s="38" t="s">
        <v>28</v>
      </c>
    </row>
    <row r="10" spans="2:18" s="19" customFormat="1" ht="40" customHeight="1" x14ac:dyDescent="0.35">
      <c r="B10" s="29" t="s">
        <v>10</v>
      </c>
      <c r="C10" s="29" t="s">
        <v>11</v>
      </c>
      <c r="D10" s="23" t="s">
        <v>29</v>
      </c>
      <c r="E10" s="23" t="s">
        <v>12</v>
      </c>
      <c r="F10" s="23" t="s">
        <v>13</v>
      </c>
      <c r="G10" s="24" t="s">
        <v>30</v>
      </c>
      <c r="H10" s="25" t="s">
        <v>31</v>
      </c>
      <c r="L10" s="29" t="s">
        <v>10</v>
      </c>
      <c r="M10" s="29" t="s">
        <v>11</v>
      </c>
      <c r="N10" s="23" t="s">
        <v>29</v>
      </c>
      <c r="O10" s="23" t="s">
        <v>12</v>
      </c>
      <c r="P10" s="23" t="s">
        <v>13</v>
      </c>
      <c r="Q10" s="24" t="s">
        <v>30</v>
      </c>
      <c r="R10" s="25" t="s">
        <v>31</v>
      </c>
    </row>
    <row r="11" spans="2:18" ht="40" customHeight="1" x14ac:dyDescent="0.35">
      <c r="B11" s="27" t="s">
        <v>32</v>
      </c>
      <c r="C11" s="27" t="s">
        <v>14</v>
      </c>
      <c r="D11" s="21">
        <v>30000</v>
      </c>
      <c r="E11" s="21" t="s">
        <v>33</v>
      </c>
      <c r="F11" s="21">
        <f>Table15217[[#This Row],[Total Cost (firm fixed cost)]]</f>
        <v>30000</v>
      </c>
      <c r="G11" s="22"/>
      <c r="H11" s="26" t="s">
        <v>34</v>
      </c>
      <c r="L11" s="27" t="s">
        <v>32</v>
      </c>
      <c r="M11" s="27" t="s">
        <v>14</v>
      </c>
      <c r="N11" s="21">
        <v>30000</v>
      </c>
      <c r="O11" s="21" t="s">
        <v>35</v>
      </c>
      <c r="P11" s="21">
        <f>Table152172[[#This Row],[Total Cost (firm fixed cost)]]</f>
        <v>30000</v>
      </c>
      <c r="Q11" s="22"/>
      <c r="R11" s="26" t="s">
        <v>34</v>
      </c>
    </row>
    <row r="12" spans="2:18" ht="40" customHeight="1" x14ac:dyDescent="0.35">
      <c r="B12" s="27" t="s">
        <v>36</v>
      </c>
      <c r="C12" s="27" t="s">
        <v>16</v>
      </c>
      <c r="D12" s="21" t="s">
        <v>33</v>
      </c>
      <c r="E12" s="21" t="s">
        <v>33</v>
      </c>
      <c r="F12" s="21" t="s">
        <v>33</v>
      </c>
      <c r="G12" s="22"/>
      <c r="H12" s="26" t="s">
        <v>37</v>
      </c>
      <c r="L12" s="27" t="s">
        <v>36</v>
      </c>
      <c r="M12" s="27" t="s">
        <v>16</v>
      </c>
      <c r="N12" s="21" t="s">
        <v>33</v>
      </c>
      <c r="O12" s="21" t="s">
        <v>33</v>
      </c>
      <c r="P12" s="21" t="s">
        <v>33</v>
      </c>
      <c r="Q12" s="22"/>
      <c r="R12" s="26" t="s">
        <v>37</v>
      </c>
    </row>
    <row r="13" spans="2:18" ht="40" customHeight="1" x14ac:dyDescent="0.35">
      <c r="B13" s="27" t="s">
        <v>38</v>
      </c>
      <c r="C13" s="27" t="s">
        <v>18</v>
      </c>
      <c r="D13" s="21">
        <v>20000</v>
      </c>
      <c r="E13" s="21" t="s">
        <v>35</v>
      </c>
      <c r="F13" s="21">
        <f>Table15217[[#This Row],[Total Cost (firm fixed cost)]]</f>
        <v>20000</v>
      </c>
      <c r="G13" s="22"/>
      <c r="H13" s="26" t="s">
        <v>39</v>
      </c>
      <c r="L13" s="27" t="s">
        <v>38</v>
      </c>
      <c r="M13" s="27" t="s">
        <v>18</v>
      </c>
      <c r="N13" s="21">
        <v>20000</v>
      </c>
      <c r="O13" s="21" t="s">
        <v>35</v>
      </c>
      <c r="P13" s="21">
        <f>Table152172[[#This Row],[Total Cost (firm fixed cost)]]</f>
        <v>20000</v>
      </c>
      <c r="Q13" s="22"/>
      <c r="R13" s="26" t="s">
        <v>39</v>
      </c>
    </row>
    <row r="14" spans="2:18" ht="40" customHeight="1" x14ac:dyDescent="0.5">
      <c r="B14" s="37" t="s">
        <v>40</v>
      </c>
      <c r="C14" s="28">
        <f>SUM(Table15217[Total Cost (firm fixed cost)])</f>
        <v>50000</v>
      </c>
      <c r="D14" s="3"/>
      <c r="E14" s="3"/>
      <c r="F14" s="3"/>
      <c r="K14" s="20"/>
      <c r="L14" s="37" t="s">
        <v>40</v>
      </c>
      <c r="M14" s="28">
        <f>SUM(Table152172[Total Cost (firm fixed cost)])</f>
        <v>50000</v>
      </c>
      <c r="N14" s="3"/>
      <c r="O14" s="3"/>
      <c r="P14" s="3"/>
    </row>
    <row r="15" spans="2:18" ht="40" customHeight="1" x14ac:dyDescent="0.35">
      <c r="B15" s="20"/>
      <c r="C15" s="28"/>
      <c r="D15" s="3"/>
      <c r="E15" s="3"/>
      <c r="F15" s="3"/>
      <c r="K15" s="31"/>
      <c r="L15" s="15"/>
      <c r="M15" s="4"/>
    </row>
    <row r="16" spans="2:18" x14ac:dyDescent="0.35">
      <c r="E16" s="21"/>
    </row>
    <row r="17" spans="1:15" ht="26" x14ac:dyDescent="0.6">
      <c r="B17" s="39" t="s">
        <v>9</v>
      </c>
      <c r="J17" s="30"/>
      <c r="K17" s="19"/>
      <c r="L17" s="38" t="s">
        <v>28</v>
      </c>
      <c r="M17" s="19"/>
    </row>
    <row r="18" spans="1:15" ht="63" customHeight="1" x14ac:dyDescent="0.35">
      <c r="B18" s="46" t="s">
        <v>41</v>
      </c>
      <c r="C18" s="46"/>
      <c r="D18" s="46"/>
      <c r="E18" s="46"/>
      <c r="F18" s="19"/>
      <c r="G18" s="19"/>
      <c r="L18" s="45" t="s">
        <v>41</v>
      </c>
      <c r="M18" s="45"/>
      <c r="N18" s="45"/>
      <c r="O18" s="45"/>
    </row>
    <row r="19" spans="1:15" x14ac:dyDescent="0.35">
      <c r="J19" s="19"/>
    </row>
    <row r="20" spans="1:15" s="19" customFormat="1" x14ac:dyDescent="0.35">
      <c r="B20" s="20" t="s">
        <v>21</v>
      </c>
      <c r="C20" s="1" t="s">
        <v>42</v>
      </c>
      <c r="D20" s="1" t="s">
        <v>12</v>
      </c>
      <c r="E20" s="1" t="s">
        <v>13</v>
      </c>
      <c r="F20"/>
      <c r="G20"/>
      <c r="J20" s="20" t="s">
        <v>21</v>
      </c>
      <c r="K20" s="1" t="s">
        <v>42</v>
      </c>
      <c r="L20" s="1" t="s">
        <v>12</v>
      </c>
      <c r="M20" s="1" t="s">
        <v>13</v>
      </c>
      <c r="N20"/>
      <c r="O20"/>
    </row>
    <row r="21" spans="1:15" x14ac:dyDescent="0.35">
      <c r="A21" s="40">
        <v>1</v>
      </c>
      <c r="C21" s="35"/>
      <c r="I21" s="40">
        <v>1</v>
      </c>
      <c r="K21" s="35"/>
      <c r="M21" s="35"/>
    </row>
    <row r="22" spans="1:15" x14ac:dyDescent="0.35">
      <c r="A22" s="40">
        <v>2</v>
      </c>
      <c r="C22" s="35"/>
      <c r="I22" s="40">
        <v>2</v>
      </c>
      <c r="K22" s="35"/>
      <c r="M22" s="35"/>
    </row>
    <row r="23" spans="1:15" x14ac:dyDescent="0.35">
      <c r="A23" s="40">
        <v>3</v>
      </c>
      <c r="C23" s="35"/>
      <c r="I23" s="40">
        <v>3</v>
      </c>
      <c r="K23" s="35"/>
      <c r="M23" s="35"/>
    </row>
    <row r="24" spans="1:15" x14ac:dyDescent="0.35">
      <c r="A24" s="40">
        <v>4</v>
      </c>
      <c r="C24" s="35"/>
      <c r="I24" s="40">
        <v>4</v>
      </c>
      <c r="K24" s="35"/>
      <c r="M24" s="35"/>
    </row>
    <row r="25" spans="1:15" x14ac:dyDescent="0.35">
      <c r="A25" s="40">
        <v>5</v>
      </c>
      <c r="B25" s="20"/>
      <c r="C25" s="41"/>
      <c r="D25" s="3"/>
      <c r="E25" s="3"/>
      <c r="F25" s="3"/>
      <c r="I25" s="40">
        <v>5</v>
      </c>
      <c r="J25" s="20"/>
      <c r="K25" s="41"/>
      <c r="L25" s="3"/>
      <c r="M25" s="35"/>
    </row>
    <row r="26" spans="1:15" x14ac:dyDescent="0.35">
      <c r="A26" s="40">
        <v>6</v>
      </c>
      <c r="C26" s="35"/>
      <c r="D26" s="3"/>
      <c r="E26" s="3"/>
      <c r="F26" s="3"/>
      <c r="I26" s="40">
        <v>6</v>
      </c>
      <c r="K26" s="35"/>
      <c r="L26" s="3"/>
      <c r="M26" s="35"/>
    </row>
    <row r="27" spans="1:15" x14ac:dyDescent="0.35">
      <c r="A27" s="40">
        <v>7</v>
      </c>
      <c r="C27" s="35"/>
      <c r="I27" s="40">
        <v>7</v>
      </c>
      <c r="K27" s="35"/>
      <c r="M27" s="35"/>
    </row>
    <row r="28" spans="1:15" x14ac:dyDescent="0.35">
      <c r="A28" s="40">
        <v>8</v>
      </c>
      <c r="C28" s="35"/>
      <c r="I28" s="40">
        <v>8</v>
      </c>
      <c r="K28" s="35"/>
      <c r="M28" s="35"/>
    </row>
    <row r="29" spans="1:15" x14ac:dyDescent="0.35">
      <c r="A29" s="40">
        <v>9</v>
      </c>
      <c r="C29" s="35"/>
      <c r="I29" s="40">
        <v>9</v>
      </c>
      <c r="K29" s="35"/>
      <c r="M29" s="35"/>
    </row>
    <row r="30" spans="1:15" x14ac:dyDescent="0.35">
      <c r="A30" s="40">
        <v>10</v>
      </c>
      <c r="C30" s="35"/>
      <c r="I30" s="40">
        <v>10</v>
      </c>
      <c r="K30" s="35"/>
      <c r="M30" s="35"/>
    </row>
    <row r="31" spans="1:15" x14ac:dyDescent="0.35">
      <c r="A31" s="40">
        <v>11</v>
      </c>
      <c r="C31" s="35"/>
      <c r="I31" s="40">
        <v>11</v>
      </c>
      <c r="K31" s="35"/>
      <c r="M31" s="35"/>
    </row>
    <row r="32" spans="1:15" x14ac:dyDescent="0.35">
      <c r="A32" s="40">
        <v>12</v>
      </c>
      <c r="C32" s="35"/>
      <c r="I32" s="40">
        <v>12</v>
      </c>
      <c r="K32" s="35"/>
      <c r="M32" s="35"/>
    </row>
    <row r="33" spans="1:13" x14ac:dyDescent="0.35">
      <c r="A33" s="40">
        <v>13</v>
      </c>
      <c r="C33" s="35"/>
      <c r="I33" s="40">
        <v>13</v>
      </c>
      <c r="K33" s="35"/>
      <c r="M33" s="35"/>
    </row>
    <row r="34" spans="1:13" x14ac:dyDescent="0.35">
      <c r="A34" s="40">
        <v>14</v>
      </c>
      <c r="C34" s="35"/>
      <c r="I34" s="40">
        <v>14</v>
      </c>
      <c r="K34" s="35"/>
      <c r="M34" s="35"/>
    </row>
    <row r="35" spans="1:13" x14ac:dyDescent="0.35">
      <c r="A35" s="40">
        <v>15</v>
      </c>
      <c r="C35" s="35"/>
      <c r="I35" s="40">
        <v>15</v>
      </c>
      <c r="K35" s="35"/>
      <c r="M35" s="35"/>
    </row>
    <row r="36" spans="1:13" ht="18.5" x14ac:dyDescent="0.45">
      <c r="B36" s="36" t="s">
        <v>22</v>
      </c>
      <c r="C36" s="42">
        <f>SUM(C21:C35)</f>
        <v>0</v>
      </c>
      <c r="J36" s="36" t="s">
        <v>22</v>
      </c>
      <c r="K36" s="35">
        <f>SUM(K21:K35)</f>
        <v>0</v>
      </c>
      <c r="L36" s="36" t="s">
        <v>40</v>
      </c>
      <c r="M36" s="42">
        <f>SUM(M21:M35)</f>
        <v>0</v>
      </c>
    </row>
  </sheetData>
  <mergeCells count="2">
    <mergeCell ref="B18:E18"/>
    <mergeCell ref="L18:O18"/>
  </mergeCells>
  <conditionalFormatting sqref="C5:C6">
    <cfRule type="aboveAverage" dxfId="6" priority="4"/>
    <cfRule type="dataBar" priority="5">
      <dataBar>
        <cfvo type="num" val="400000"/>
        <cfvo type="max"/>
        <color rgb="FFFF0000"/>
      </dataBar>
      <extLst>
        <ext xmlns:x14="http://schemas.microsoft.com/office/spreadsheetml/2009/9/main" uri="{B025F937-C7B1-47D3-B67F-A62EFF666E3E}">
          <x14:id>{80C10B94-6D65-427B-862D-E464A156E036}</x14:id>
        </ext>
      </extLst>
    </cfRule>
    <cfRule type="dataBar" priority="6">
      <dataBar>
        <cfvo type="num" val="0"/>
        <cfvo type="num" val="400000"/>
        <color theme="9"/>
      </dataBar>
      <extLst>
        <ext xmlns:x14="http://schemas.microsoft.com/office/spreadsheetml/2009/9/main" uri="{B025F937-C7B1-47D3-B67F-A62EFF666E3E}">
          <x14:id>{1ECC99CC-C4E4-445B-A2D9-210233C98A6E}</x14:id>
        </ext>
      </extLst>
    </cfRule>
  </conditionalFormatting>
  <conditionalFormatting sqref="C5:C7">
    <cfRule type="cellIs" dxfId="5" priority="1" operator="greaterThan">
      <formula>$G$2</formula>
    </cfRule>
  </conditionalFormatting>
  <conditionalFormatting sqref="C7">
    <cfRule type="cellIs" priority="2" operator="greaterThan">
      <formula>$G$2</formula>
    </cfRule>
  </conditionalFormatting>
  <pageMargins left="0.7" right="0.7" top="0.75" bottom="0.75" header="0.3" footer="0.3"/>
  <pageSetup orientation="portrait" r:id="rId1"/>
  <ignoredErrors>
    <ignoredError sqref="E13" calculatedColumn="1"/>
  </ignoredErrors>
  <legacyDrawing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dataBar" id="{80C10B94-6D65-427B-862D-E464A156E036}">
            <x14:dataBar minLength="0" maxLength="100" gradient="0">
              <x14:cfvo type="num">
                <xm:f>400000</xm:f>
              </x14:cfvo>
              <x14:cfvo type="autoMax"/>
              <x14:negativeFillColor rgb="FFFF0000"/>
              <x14:axisColor rgb="FF000000"/>
            </x14:dataBar>
          </x14:cfRule>
          <x14:cfRule type="dataBar" id="{1ECC99CC-C4E4-445B-A2D9-210233C98A6E}">
            <x14:dataBar minLength="0" maxLength="100" gradient="0">
              <x14:cfvo type="num">
                <xm:f>0</xm:f>
              </x14:cfvo>
              <x14:cfvo type="num">
                <xm:f>400000</xm:f>
              </x14:cfvo>
              <x14:negativeFillColor rgb="FFFF0000"/>
              <x14:axisColor rgb="FF000000"/>
            </x14:dataBar>
          </x14:cfRule>
          <xm:sqref>C5:C6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52B00-2A2E-4CDF-9EC3-DA83F0B6D353}">
  <sheetPr>
    <tabColor rgb="FFFF0000"/>
  </sheetPr>
  <dimension ref="A1:F67"/>
  <sheetViews>
    <sheetView topLeftCell="A26" workbookViewId="0">
      <selection activeCell="B12" sqref="B12"/>
    </sheetView>
  </sheetViews>
  <sheetFormatPr defaultRowHeight="14.5" x14ac:dyDescent="0.35"/>
  <cols>
    <col min="1" max="1" width="8.81640625" style="7"/>
    <col min="2" max="2" width="33.453125" customWidth="1"/>
    <col min="3" max="3" width="19.1796875" customWidth="1"/>
    <col min="4" max="4" width="21" customWidth="1"/>
    <col min="5" max="5" width="27.81640625" customWidth="1"/>
    <col min="6" max="6" width="26.453125" customWidth="1"/>
    <col min="7" max="7" width="24.1796875" customWidth="1"/>
  </cols>
  <sheetData>
    <row r="1" spans="2:6" s="7" customFormat="1" ht="15" thickBot="1" x14ac:dyDescent="0.4"/>
    <row r="2" spans="2:6" x14ac:dyDescent="0.35">
      <c r="B2" s="12" t="s">
        <v>0</v>
      </c>
      <c r="C2" s="5" t="s">
        <v>43</v>
      </c>
      <c r="D2" s="5"/>
      <c r="E2" s="6"/>
    </row>
    <row r="3" spans="2:6" x14ac:dyDescent="0.35">
      <c r="B3" s="13" t="s">
        <v>2</v>
      </c>
      <c r="C3" s="7" t="s">
        <v>44</v>
      </c>
      <c r="D3" s="7"/>
      <c r="E3" s="8"/>
    </row>
    <row r="4" spans="2:6" x14ac:dyDescent="0.35">
      <c r="B4" s="13" t="s">
        <v>4</v>
      </c>
      <c r="C4" s="7" t="s">
        <v>45</v>
      </c>
      <c r="D4" s="7"/>
      <c r="E4" s="8"/>
    </row>
    <row r="5" spans="2:6" ht="15" thickBot="1" x14ac:dyDescent="0.4">
      <c r="B5" s="14" t="s">
        <v>27</v>
      </c>
      <c r="C5" s="9">
        <v>1500000</v>
      </c>
      <c r="D5" s="10" t="str">
        <f>IF($C$5&lt;&gt;SUM($D$26,$D$46,$D$67),"Subtotals do not match total!","")</f>
        <v/>
      </c>
      <c r="E5" s="11"/>
    </row>
    <row r="8" spans="2:6" x14ac:dyDescent="0.35">
      <c r="B8" s="16" t="s">
        <v>46</v>
      </c>
    </row>
    <row r="9" spans="2:6" x14ac:dyDescent="0.35">
      <c r="B9" s="1" t="s">
        <v>47</v>
      </c>
      <c r="C9" s="1" t="s">
        <v>48</v>
      </c>
      <c r="D9" s="1" t="s">
        <v>49</v>
      </c>
      <c r="E9" s="1" t="s">
        <v>50</v>
      </c>
      <c r="F9" s="1" t="s">
        <v>51</v>
      </c>
    </row>
    <row r="10" spans="2:6" x14ac:dyDescent="0.35">
      <c r="B10" t="s">
        <v>52</v>
      </c>
      <c r="C10" t="s">
        <v>53</v>
      </c>
      <c r="D10" s="2">
        <v>115000</v>
      </c>
    </row>
    <row r="11" spans="2:6" x14ac:dyDescent="0.35">
      <c r="C11" t="s">
        <v>54</v>
      </c>
      <c r="D11" s="2">
        <v>60000</v>
      </c>
    </row>
    <row r="12" spans="2:6" x14ac:dyDescent="0.35">
      <c r="C12" t="s">
        <v>55</v>
      </c>
      <c r="D12" s="2">
        <v>55000</v>
      </c>
    </row>
    <row r="13" spans="2:6" x14ac:dyDescent="0.35">
      <c r="B13" t="s">
        <v>56</v>
      </c>
      <c r="C13" t="s">
        <v>57</v>
      </c>
      <c r="D13" s="2">
        <v>150000</v>
      </c>
    </row>
    <row r="14" spans="2:6" x14ac:dyDescent="0.35">
      <c r="C14" t="s">
        <v>58</v>
      </c>
      <c r="D14" s="2">
        <v>500000</v>
      </c>
    </row>
    <row r="15" spans="2:6" x14ac:dyDescent="0.35">
      <c r="C15" t="s">
        <v>59</v>
      </c>
      <c r="D15" s="2">
        <v>150000</v>
      </c>
    </row>
    <row r="16" spans="2:6" x14ac:dyDescent="0.35">
      <c r="B16" t="s">
        <v>60</v>
      </c>
      <c r="C16" t="s">
        <v>61</v>
      </c>
      <c r="D16" s="2">
        <v>0</v>
      </c>
    </row>
    <row r="17" spans="2:6" x14ac:dyDescent="0.35">
      <c r="C17" t="s">
        <v>61</v>
      </c>
      <c r="D17" s="2">
        <v>0</v>
      </c>
    </row>
    <row r="18" spans="2:6" x14ac:dyDescent="0.35">
      <c r="C18" t="s">
        <v>61</v>
      </c>
      <c r="D18" s="2">
        <v>0</v>
      </c>
    </row>
    <row r="19" spans="2:6" x14ac:dyDescent="0.35">
      <c r="B19" t="s">
        <v>62</v>
      </c>
      <c r="C19" t="s">
        <v>61</v>
      </c>
      <c r="D19" s="2">
        <v>0</v>
      </c>
    </row>
    <row r="20" spans="2:6" x14ac:dyDescent="0.35">
      <c r="C20" t="s">
        <v>61</v>
      </c>
      <c r="D20" s="2">
        <v>0</v>
      </c>
    </row>
    <row r="21" spans="2:6" x14ac:dyDescent="0.35">
      <c r="C21" t="s">
        <v>61</v>
      </c>
      <c r="D21" s="2">
        <v>0</v>
      </c>
    </row>
    <row r="22" spans="2:6" x14ac:dyDescent="0.35">
      <c r="B22" t="s">
        <v>63</v>
      </c>
      <c r="C22" t="s">
        <v>61</v>
      </c>
      <c r="D22" s="2">
        <v>0</v>
      </c>
    </row>
    <row r="23" spans="2:6" x14ac:dyDescent="0.35">
      <c r="C23" t="s">
        <v>61</v>
      </c>
      <c r="D23" s="2">
        <v>0</v>
      </c>
    </row>
    <row r="24" spans="2:6" x14ac:dyDescent="0.35">
      <c r="B24" t="s">
        <v>64</v>
      </c>
      <c r="C24" t="s">
        <v>61</v>
      </c>
      <c r="D24" s="2">
        <v>0</v>
      </c>
    </row>
    <row r="25" spans="2:6" x14ac:dyDescent="0.35">
      <c r="C25" t="s">
        <v>61</v>
      </c>
      <c r="D25" s="2">
        <v>0</v>
      </c>
    </row>
    <row r="26" spans="2:6" x14ac:dyDescent="0.35">
      <c r="C26" s="17" t="s">
        <v>40</v>
      </c>
      <c r="D26" s="18">
        <f>SUM(D10:D25)</f>
        <v>1030000</v>
      </c>
    </row>
    <row r="28" spans="2:6" x14ac:dyDescent="0.35">
      <c r="B28" s="16" t="s">
        <v>65</v>
      </c>
    </row>
    <row r="29" spans="2:6" x14ac:dyDescent="0.35">
      <c r="B29" s="1" t="s">
        <v>47</v>
      </c>
      <c r="C29" s="1" t="s">
        <v>48</v>
      </c>
      <c r="D29" s="1" t="s">
        <v>49</v>
      </c>
      <c r="E29" s="1" t="s">
        <v>50</v>
      </c>
      <c r="F29" s="1" t="s">
        <v>51</v>
      </c>
    </row>
    <row r="30" spans="2:6" x14ac:dyDescent="0.35">
      <c r="B30" t="s">
        <v>52</v>
      </c>
      <c r="C30" t="s">
        <v>53</v>
      </c>
      <c r="D30" s="2">
        <v>115000</v>
      </c>
    </row>
    <row r="31" spans="2:6" x14ac:dyDescent="0.35">
      <c r="C31" t="s">
        <v>54</v>
      </c>
      <c r="D31" s="2">
        <v>60000</v>
      </c>
    </row>
    <row r="32" spans="2:6" x14ac:dyDescent="0.35">
      <c r="C32" t="s">
        <v>55</v>
      </c>
      <c r="D32" s="2">
        <v>55000</v>
      </c>
    </row>
    <row r="33" spans="2:4" x14ac:dyDescent="0.35">
      <c r="B33" t="s">
        <v>56</v>
      </c>
      <c r="C33" t="s">
        <v>61</v>
      </c>
      <c r="D33" s="2">
        <v>0</v>
      </c>
    </row>
    <row r="34" spans="2:4" x14ac:dyDescent="0.35">
      <c r="C34" t="s">
        <v>61</v>
      </c>
      <c r="D34" s="2">
        <v>0</v>
      </c>
    </row>
    <row r="35" spans="2:4" x14ac:dyDescent="0.35">
      <c r="C35" t="s">
        <v>61</v>
      </c>
      <c r="D35" s="2">
        <v>0</v>
      </c>
    </row>
    <row r="36" spans="2:4" x14ac:dyDescent="0.35">
      <c r="B36" t="s">
        <v>60</v>
      </c>
      <c r="C36" t="s">
        <v>66</v>
      </c>
      <c r="D36" s="2">
        <v>150000</v>
      </c>
    </row>
    <row r="37" spans="2:4" x14ac:dyDescent="0.35">
      <c r="C37" t="s">
        <v>67</v>
      </c>
      <c r="D37" s="2">
        <v>25000</v>
      </c>
    </row>
    <row r="38" spans="2:4" x14ac:dyDescent="0.35">
      <c r="C38" t="s">
        <v>61</v>
      </c>
      <c r="D38" s="2">
        <v>0</v>
      </c>
    </row>
    <row r="39" spans="2:4" x14ac:dyDescent="0.35">
      <c r="B39" t="s">
        <v>62</v>
      </c>
      <c r="C39" t="s">
        <v>68</v>
      </c>
      <c r="D39" s="2">
        <v>65000</v>
      </c>
    </row>
    <row r="40" spans="2:4" x14ac:dyDescent="0.35">
      <c r="C40" t="s">
        <v>61</v>
      </c>
      <c r="D40" s="2">
        <v>0</v>
      </c>
    </row>
    <row r="41" spans="2:4" x14ac:dyDescent="0.35">
      <c r="C41" t="s">
        <v>61</v>
      </c>
      <c r="D41" s="2">
        <v>0</v>
      </c>
    </row>
    <row r="42" spans="2:4" x14ac:dyDescent="0.35">
      <c r="B42" t="s">
        <v>63</v>
      </c>
      <c r="C42" t="s">
        <v>69</v>
      </c>
      <c r="D42" s="2">
        <v>0</v>
      </c>
    </row>
    <row r="43" spans="2:4" x14ac:dyDescent="0.35">
      <c r="C43" t="s">
        <v>61</v>
      </c>
      <c r="D43" s="2">
        <v>0</v>
      </c>
    </row>
    <row r="44" spans="2:4" x14ac:dyDescent="0.35">
      <c r="B44" t="s">
        <v>64</v>
      </c>
      <c r="C44" t="s">
        <v>61</v>
      </c>
      <c r="D44" s="2">
        <v>0</v>
      </c>
    </row>
    <row r="45" spans="2:4" x14ac:dyDescent="0.35">
      <c r="C45" t="s">
        <v>61</v>
      </c>
      <c r="D45" s="2">
        <v>0</v>
      </c>
    </row>
    <row r="46" spans="2:4" x14ac:dyDescent="0.35">
      <c r="C46" s="17" t="s">
        <v>40</v>
      </c>
      <c r="D46" s="18">
        <f>SUM(D30:D45)</f>
        <v>470000</v>
      </c>
    </row>
    <row r="47" spans="2:4" x14ac:dyDescent="0.35">
      <c r="D47" s="2"/>
    </row>
    <row r="49" spans="2:6" x14ac:dyDescent="0.35">
      <c r="B49" s="16" t="s">
        <v>70</v>
      </c>
    </row>
    <row r="50" spans="2:6" x14ac:dyDescent="0.35">
      <c r="B50" s="1" t="s">
        <v>47</v>
      </c>
      <c r="C50" s="1" t="s">
        <v>48</v>
      </c>
      <c r="D50" s="1" t="s">
        <v>49</v>
      </c>
      <c r="E50" s="1" t="s">
        <v>50</v>
      </c>
      <c r="F50" s="1" t="s">
        <v>51</v>
      </c>
    </row>
    <row r="51" spans="2:6" x14ac:dyDescent="0.35">
      <c r="B51" t="s">
        <v>52</v>
      </c>
      <c r="C51" t="s">
        <v>61</v>
      </c>
      <c r="D51" s="2">
        <v>0</v>
      </c>
    </row>
    <row r="52" spans="2:6" x14ac:dyDescent="0.35">
      <c r="C52" t="s">
        <v>61</v>
      </c>
      <c r="D52" s="2">
        <v>0</v>
      </c>
    </row>
    <row r="53" spans="2:6" x14ac:dyDescent="0.35">
      <c r="C53" t="s">
        <v>61</v>
      </c>
      <c r="D53" s="2">
        <v>0</v>
      </c>
    </row>
    <row r="54" spans="2:6" x14ac:dyDescent="0.35">
      <c r="B54" t="s">
        <v>56</v>
      </c>
      <c r="C54" t="s">
        <v>61</v>
      </c>
      <c r="D54" s="2">
        <v>0</v>
      </c>
    </row>
    <row r="55" spans="2:6" x14ac:dyDescent="0.35">
      <c r="C55" t="s">
        <v>61</v>
      </c>
      <c r="D55" s="2">
        <v>0</v>
      </c>
    </row>
    <row r="56" spans="2:6" x14ac:dyDescent="0.35">
      <c r="C56" t="s">
        <v>61</v>
      </c>
      <c r="D56" s="2">
        <v>0</v>
      </c>
    </row>
    <row r="57" spans="2:6" x14ac:dyDescent="0.35">
      <c r="B57" t="s">
        <v>60</v>
      </c>
      <c r="C57" t="s">
        <v>61</v>
      </c>
      <c r="D57" s="2">
        <v>0</v>
      </c>
    </row>
    <row r="58" spans="2:6" x14ac:dyDescent="0.35">
      <c r="C58" t="s">
        <v>61</v>
      </c>
      <c r="D58" s="2">
        <v>0</v>
      </c>
    </row>
    <row r="59" spans="2:6" x14ac:dyDescent="0.35">
      <c r="C59" t="s">
        <v>61</v>
      </c>
      <c r="D59" s="2">
        <v>0</v>
      </c>
    </row>
    <row r="60" spans="2:6" x14ac:dyDescent="0.35">
      <c r="B60" t="s">
        <v>62</v>
      </c>
      <c r="C60" t="s">
        <v>61</v>
      </c>
      <c r="D60" s="2">
        <v>0</v>
      </c>
    </row>
    <row r="61" spans="2:6" x14ac:dyDescent="0.35">
      <c r="C61" t="s">
        <v>61</v>
      </c>
      <c r="D61" s="2">
        <v>0</v>
      </c>
    </row>
    <row r="62" spans="2:6" x14ac:dyDescent="0.35">
      <c r="C62" t="s">
        <v>61</v>
      </c>
      <c r="D62" s="2">
        <v>0</v>
      </c>
    </row>
    <row r="63" spans="2:6" x14ac:dyDescent="0.35">
      <c r="B63" t="s">
        <v>63</v>
      </c>
      <c r="C63" t="s">
        <v>61</v>
      </c>
      <c r="D63" s="2">
        <v>0</v>
      </c>
    </row>
    <row r="64" spans="2:6" x14ac:dyDescent="0.35">
      <c r="C64" t="s">
        <v>61</v>
      </c>
      <c r="D64" s="2">
        <v>0</v>
      </c>
    </row>
    <row r="65" spans="2:4" x14ac:dyDescent="0.35">
      <c r="B65" t="s">
        <v>64</v>
      </c>
      <c r="C65" t="s">
        <v>61</v>
      </c>
      <c r="D65" s="2">
        <v>0</v>
      </c>
    </row>
    <row r="66" spans="2:4" x14ac:dyDescent="0.35">
      <c r="C66" t="s">
        <v>61</v>
      </c>
      <c r="D66" s="2">
        <v>0</v>
      </c>
    </row>
    <row r="67" spans="2:4" x14ac:dyDescent="0.35">
      <c r="C67" s="17" t="s">
        <v>40</v>
      </c>
      <c r="D67" s="18">
        <f>SUM(D51:D66)</f>
        <v>0</v>
      </c>
    </row>
  </sheetData>
  <conditionalFormatting sqref="C5">
    <cfRule type="expression" dxfId="4" priority="7">
      <formula>$C$5=($D$26+$D$46+$D$67)</formula>
    </cfRule>
    <cfRule type="expression" dxfId="3" priority="8">
      <formula>$C$5&lt;&gt;($D$26+$D$46+$D$67)</formula>
    </cfRule>
  </conditionalFormatting>
  <pageMargins left="0.7" right="0.7" top="0.75" bottom="0.75" header="0.3" footer="0.3"/>
  <tableParts count="3">
    <tablePart r:id="rId1"/>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466D0-74A3-4514-93F5-222C50D750FB}">
  <sheetPr>
    <tabColor rgb="FFFF0000"/>
  </sheetPr>
  <dimension ref="A1:S67"/>
  <sheetViews>
    <sheetView showGridLines="0" topLeftCell="H15" workbookViewId="0">
      <selection activeCell="E7" sqref="E7"/>
    </sheetView>
  </sheetViews>
  <sheetFormatPr defaultRowHeight="14.5" x14ac:dyDescent="0.35"/>
  <cols>
    <col min="1" max="1" width="4.81640625" style="7" customWidth="1"/>
    <col min="2" max="2" width="12.81640625" style="7" customWidth="1"/>
    <col min="3" max="3" width="33.453125" customWidth="1"/>
    <col min="4" max="4" width="19.1796875" customWidth="1"/>
    <col min="5" max="5" width="21" customWidth="1"/>
    <col min="6" max="6" width="27.81640625" customWidth="1"/>
    <col min="7" max="7" width="26.453125" customWidth="1"/>
    <col min="8" max="8" width="8.1796875" customWidth="1"/>
    <col min="9" max="10" width="26.453125" customWidth="1"/>
    <col min="11" max="11" width="16.54296875" customWidth="1"/>
    <col min="12" max="12" width="29.81640625" customWidth="1"/>
    <col min="13" max="13" width="31.81640625" customWidth="1"/>
    <col min="15" max="15" width="26.81640625" customWidth="1"/>
    <col min="16" max="16" width="23.81640625" customWidth="1"/>
    <col min="17" max="17" width="16.81640625" customWidth="1"/>
    <col min="18" max="18" width="18.453125" customWidth="1"/>
    <col min="19" max="19" width="40.1796875" customWidth="1"/>
  </cols>
  <sheetData>
    <row r="1" spans="2:19" s="7" customFormat="1" ht="15" thickBot="1" x14ac:dyDescent="0.4"/>
    <row r="2" spans="2:19" x14ac:dyDescent="0.35">
      <c r="C2" s="12" t="s">
        <v>0</v>
      </c>
      <c r="D2" s="5" t="s">
        <v>43</v>
      </c>
      <c r="E2" s="5"/>
      <c r="F2" s="6"/>
    </row>
    <row r="3" spans="2:19" x14ac:dyDescent="0.35">
      <c r="C3" s="13" t="s">
        <v>2</v>
      </c>
      <c r="D3" s="7" t="s">
        <v>44</v>
      </c>
      <c r="E3" s="7"/>
      <c r="F3" s="8"/>
    </row>
    <row r="4" spans="2:19" x14ac:dyDescent="0.35">
      <c r="C4" s="13" t="s">
        <v>4</v>
      </c>
      <c r="D4" s="7" t="s">
        <v>45</v>
      </c>
      <c r="E4" s="7"/>
      <c r="F4" s="8"/>
    </row>
    <row r="5" spans="2:19" ht="15" thickBot="1" x14ac:dyDescent="0.4">
      <c r="C5" s="14" t="s">
        <v>27</v>
      </c>
      <c r="D5" s="9">
        <v>1500000</v>
      </c>
      <c r="E5" s="10" t="str">
        <f>IF($D$5&lt;&gt;SUM($E$26,$E$46,$E$67),"Subtotals do not match total!","")</f>
        <v/>
      </c>
      <c r="F5" s="11"/>
    </row>
    <row r="8" spans="2:19" ht="15" thickBot="1" x14ac:dyDescent="0.4">
      <c r="C8" s="16" t="s">
        <v>71</v>
      </c>
      <c r="I8" s="16" t="s">
        <v>72</v>
      </c>
      <c r="O8" s="16" t="s">
        <v>73</v>
      </c>
    </row>
    <row r="9" spans="2:19" x14ac:dyDescent="0.35">
      <c r="B9" s="47" t="s">
        <v>74</v>
      </c>
      <c r="C9" s="1" t="s">
        <v>47</v>
      </c>
      <c r="D9" s="1" t="s">
        <v>48</v>
      </c>
      <c r="E9" s="1" t="s">
        <v>49</v>
      </c>
      <c r="F9" s="1" t="s">
        <v>50</v>
      </c>
      <c r="G9" s="1" t="s">
        <v>51</v>
      </c>
      <c r="I9" s="1" t="s">
        <v>47</v>
      </c>
      <c r="J9" s="1" t="s">
        <v>48</v>
      </c>
      <c r="K9" s="1" t="s">
        <v>49</v>
      </c>
      <c r="L9" s="1" t="s">
        <v>50</v>
      </c>
      <c r="M9" s="1" t="s">
        <v>51</v>
      </c>
      <c r="O9" s="1" t="s">
        <v>47</v>
      </c>
      <c r="P9" s="1" t="s">
        <v>48</v>
      </c>
      <c r="Q9" s="1" t="s">
        <v>49</v>
      </c>
      <c r="R9" s="1" t="s">
        <v>50</v>
      </c>
      <c r="S9" s="1" t="s">
        <v>51</v>
      </c>
    </row>
    <row r="10" spans="2:19" ht="14.9" customHeight="1" x14ac:dyDescent="0.35">
      <c r="B10" s="48"/>
      <c r="C10" t="s">
        <v>52</v>
      </c>
      <c r="D10" t="s">
        <v>53</v>
      </c>
      <c r="E10" s="2">
        <v>115000</v>
      </c>
      <c r="I10" t="s">
        <v>52</v>
      </c>
      <c r="J10" t="s">
        <v>53</v>
      </c>
      <c r="K10" s="2">
        <v>115000</v>
      </c>
      <c r="O10" t="s">
        <v>52</v>
      </c>
      <c r="P10" t="s">
        <v>53</v>
      </c>
      <c r="Q10" s="2">
        <v>115000</v>
      </c>
    </row>
    <row r="11" spans="2:19" x14ac:dyDescent="0.35">
      <c r="B11" s="48"/>
      <c r="D11" t="s">
        <v>54</v>
      </c>
      <c r="E11" s="2">
        <v>60000</v>
      </c>
      <c r="J11" t="s">
        <v>54</v>
      </c>
      <c r="K11" s="2">
        <v>60000</v>
      </c>
      <c r="P11" t="s">
        <v>54</v>
      </c>
      <c r="Q11" s="2">
        <v>60000</v>
      </c>
    </row>
    <row r="12" spans="2:19" x14ac:dyDescent="0.35">
      <c r="B12" s="48"/>
      <c r="D12" t="s">
        <v>55</v>
      </c>
      <c r="E12" s="2">
        <v>55000</v>
      </c>
      <c r="J12" t="s">
        <v>55</v>
      </c>
      <c r="K12" s="2">
        <v>55000</v>
      </c>
      <c r="P12" t="s">
        <v>55</v>
      </c>
      <c r="Q12" s="2">
        <v>55000</v>
      </c>
    </row>
    <row r="13" spans="2:19" x14ac:dyDescent="0.35">
      <c r="B13" s="48"/>
      <c r="C13" t="s">
        <v>56</v>
      </c>
      <c r="D13" t="s">
        <v>57</v>
      </c>
      <c r="E13" s="2">
        <v>150000</v>
      </c>
      <c r="I13" t="s">
        <v>56</v>
      </c>
      <c r="J13" t="s">
        <v>57</v>
      </c>
      <c r="K13" s="2">
        <v>150000</v>
      </c>
      <c r="O13" t="s">
        <v>56</v>
      </c>
      <c r="P13" t="s">
        <v>57</v>
      </c>
      <c r="Q13" s="2">
        <v>150000</v>
      </c>
    </row>
    <row r="14" spans="2:19" x14ac:dyDescent="0.35">
      <c r="B14" s="48"/>
      <c r="D14" t="s">
        <v>58</v>
      </c>
      <c r="E14" s="2">
        <v>500000</v>
      </c>
      <c r="J14" t="s">
        <v>58</v>
      </c>
      <c r="K14" s="2">
        <v>500000</v>
      </c>
      <c r="P14" t="s">
        <v>58</v>
      </c>
      <c r="Q14" s="2">
        <v>500000</v>
      </c>
    </row>
    <row r="15" spans="2:19" x14ac:dyDescent="0.35">
      <c r="B15" s="48"/>
      <c r="D15" t="s">
        <v>59</v>
      </c>
      <c r="E15" s="2">
        <v>150000</v>
      </c>
      <c r="J15" t="s">
        <v>59</v>
      </c>
      <c r="K15" s="2">
        <v>150000</v>
      </c>
      <c r="P15" t="s">
        <v>59</v>
      </c>
      <c r="Q15" s="2">
        <v>150000</v>
      </c>
    </row>
    <row r="16" spans="2:19" x14ac:dyDescent="0.35">
      <c r="B16" s="48"/>
      <c r="C16" t="s">
        <v>60</v>
      </c>
      <c r="D16" t="s">
        <v>61</v>
      </c>
      <c r="E16" s="2">
        <v>0</v>
      </c>
      <c r="I16" t="s">
        <v>60</v>
      </c>
      <c r="J16" t="s">
        <v>61</v>
      </c>
      <c r="K16" s="2">
        <v>0</v>
      </c>
      <c r="O16" t="s">
        <v>60</v>
      </c>
      <c r="P16" t="s">
        <v>61</v>
      </c>
      <c r="Q16" s="2">
        <v>0</v>
      </c>
    </row>
    <row r="17" spans="2:19" x14ac:dyDescent="0.35">
      <c r="B17" s="48"/>
      <c r="D17" t="s">
        <v>61</v>
      </c>
      <c r="E17" s="2">
        <v>0</v>
      </c>
      <c r="J17" t="s">
        <v>61</v>
      </c>
      <c r="K17" s="2">
        <v>0</v>
      </c>
      <c r="P17" t="s">
        <v>61</v>
      </c>
      <c r="Q17" s="2">
        <v>0</v>
      </c>
    </row>
    <row r="18" spans="2:19" x14ac:dyDescent="0.35">
      <c r="B18" s="48"/>
      <c r="D18" t="s">
        <v>61</v>
      </c>
      <c r="E18" s="2">
        <v>0</v>
      </c>
      <c r="J18" t="s">
        <v>61</v>
      </c>
      <c r="K18" s="2">
        <v>0</v>
      </c>
      <c r="P18" t="s">
        <v>61</v>
      </c>
      <c r="Q18" s="2">
        <v>0</v>
      </c>
    </row>
    <row r="19" spans="2:19" x14ac:dyDescent="0.35">
      <c r="B19" s="48"/>
      <c r="C19" t="s">
        <v>62</v>
      </c>
      <c r="D19" t="s">
        <v>61</v>
      </c>
      <c r="E19" s="2">
        <v>0</v>
      </c>
      <c r="I19" t="s">
        <v>62</v>
      </c>
      <c r="J19" t="s">
        <v>61</v>
      </c>
      <c r="K19" s="2">
        <v>0</v>
      </c>
      <c r="O19" t="s">
        <v>62</v>
      </c>
      <c r="P19" t="s">
        <v>61</v>
      </c>
      <c r="Q19" s="2">
        <v>0</v>
      </c>
    </row>
    <row r="20" spans="2:19" x14ac:dyDescent="0.35">
      <c r="B20" s="48"/>
      <c r="D20" t="s">
        <v>61</v>
      </c>
      <c r="E20" s="2">
        <v>0</v>
      </c>
      <c r="J20" t="s">
        <v>61</v>
      </c>
      <c r="K20" s="2">
        <v>0</v>
      </c>
      <c r="P20" t="s">
        <v>61</v>
      </c>
      <c r="Q20" s="2">
        <v>0</v>
      </c>
    </row>
    <row r="21" spans="2:19" x14ac:dyDescent="0.35">
      <c r="B21" s="48"/>
      <c r="D21" t="s">
        <v>61</v>
      </c>
      <c r="E21" s="2">
        <v>0</v>
      </c>
      <c r="J21" t="s">
        <v>61</v>
      </c>
      <c r="K21" s="2">
        <v>0</v>
      </c>
      <c r="P21" t="s">
        <v>61</v>
      </c>
      <c r="Q21" s="2">
        <v>0</v>
      </c>
    </row>
    <row r="22" spans="2:19" x14ac:dyDescent="0.35">
      <c r="B22" s="48"/>
      <c r="C22" t="s">
        <v>63</v>
      </c>
      <c r="D22" t="s">
        <v>61</v>
      </c>
      <c r="E22" s="2">
        <v>0</v>
      </c>
      <c r="I22" t="s">
        <v>63</v>
      </c>
      <c r="J22" t="s">
        <v>61</v>
      </c>
      <c r="K22" s="2">
        <v>0</v>
      </c>
      <c r="O22" t="s">
        <v>63</v>
      </c>
      <c r="P22" t="s">
        <v>61</v>
      </c>
      <c r="Q22" s="2">
        <v>0</v>
      </c>
    </row>
    <row r="23" spans="2:19" x14ac:dyDescent="0.35">
      <c r="B23" s="48"/>
      <c r="D23" t="s">
        <v>61</v>
      </c>
      <c r="E23" s="2">
        <v>0</v>
      </c>
      <c r="J23" t="s">
        <v>61</v>
      </c>
      <c r="K23" s="2">
        <v>0</v>
      </c>
      <c r="P23" t="s">
        <v>61</v>
      </c>
      <c r="Q23" s="2">
        <v>0</v>
      </c>
    </row>
    <row r="24" spans="2:19" x14ac:dyDescent="0.35">
      <c r="B24" s="48"/>
      <c r="C24" t="s">
        <v>64</v>
      </c>
      <c r="D24" t="s">
        <v>61</v>
      </c>
      <c r="E24" s="2">
        <v>0</v>
      </c>
      <c r="I24" t="s">
        <v>64</v>
      </c>
      <c r="J24" t="s">
        <v>61</v>
      </c>
      <c r="K24" s="2">
        <v>0</v>
      </c>
      <c r="O24" t="s">
        <v>64</v>
      </c>
      <c r="P24" t="s">
        <v>61</v>
      </c>
      <c r="Q24" s="2">
        <v>0</v>
      </c>
    </row>
    <row r="25" spans="2:19" ht="15" thickBot="1" x14ac:dyDescent="0.4">
      <c r="B25" s="49"/>
      <c r="D25" t="s">
        <v>61</v>
      </c>
      <c r="E25" s="2">
        <v>0</v>
      </c>
      <c r="J25" t="s">
        <v>61</v>
      </c>
      <c r="K25" s="2">
        <v>0</v>
      </c>
      <c r="P25" t="s">
        <v>61</v>
      </c>
      <c r="Q25" s="2">
        <v>0</v>
      </c>
    </row>
    <row r="26" spans="2:19" x14ac:dyDescent="0.35">
      <c r="D26" s="17" t="s">
        <v>40</v>
      </c>
      <c r="E26" s="18">
        <f>SUM(E10:E25)</f>
        <v>1030000</v>
      </c>
      <c r="J26" s="17" t="s">
        <v>40</v>
      </c>
      <c r="K26" s="18">
        <f>SUM(K10:K25)</f>
        <v>1030000</v>
      </c>
      <c r="P26" s="17" t="s">
        <v>40</v>
      </c>
      <c r="Q26" s="18">
        <f>SUM(Q10:Q25)</f>
        <v>1030000</v>
      </c>
    </row>
    <row r="28" spans="2:19" ht="15" thickBot="1" x14ac:dyDescent="0.4">
      <c r="C28" s="16" t="s">
        <v>71</v>
      </c>
      <c r="I28" s="16" t="s">
        <v>72</v>
      </c>
      <c r="O28" s="16" t="s">
        <v>73</v>
      </c>
    </row>
    <row r="29" spans="2:19" x14ac:dyDescent="0.35">
      <c r="B29" s="47" t="s">
        <v>75</v>
      </c>
      <c r="C29" s="1" t="s">
        <v>47</v>
      </c>
      <c r="D29" s="1" t="s">
        <v>48</v>
      </c>
      <c r="E29" s="1" t="s">
        <v>49</v>
      </c>
      <c r="F29" s="1" t="s">
        <v>50</v>
      </c>
      <c r="G29" s="1" t="s">
        <v>51</v>
      </c>
      <c r="I29" s="1" t="s">
        <v>47</v>
      </c>
      <c r="J29" s="1" t="s">
        <v>48</v>
      </c>
      <c r="K29" s="1" t="s">
        <v>49</v>
      </c>
      <c r="L29" s="1" t="s">
        <v>50</v>
      </c>
      <c r="M29" s="1" t="s">
        <v>51</v>
      </c>
      <c r="O29" s="1" t="s">
        <v>47</v>
      </c>
      <c r="P29" s="1" t="s">
        <v>48</v>
      </c>
      <c r="Q29" s="1" t="s">
        <v>49</v>
      </c>
      <c r="R29" s="1" t="s">
        <v>50</v>
      </c>
      <c r="S29" s="1" t="s">
        <v>51</v>
      </c>
    </row>
    <row r="30" spans="2:19" ht="14.9" customHeight="1" x14ac:dyDescent="0.35">
      <c r="B30" s="48"/>
      <c r="C30" t="s">
        <v>52</v>
      </c>
      <c r="D30" t="s">
        <v>53</v>
      </c>
      <c r="E30" s="2">
        <v>115000</v>
      </c>
      <c r="I30" t="s">
        <v>52</v>
      </c>
      <c r="J30" t="s">
        <v>53</v>
      </c>
      <c r="K30" s="2">
        <v>115000</v>
      </c>
      <c r="O30" t="s">
        <v>52</v>
      </c>
      <c r="P30" t="s">
        <v>53</v>
      </c>
      <c r="Q30" s="2">
        <v>115000</v>
      </c>
    </row>
    <row r="31" spans="2:19" x14ac:dyDescent="0.35">
      <c r="B31" s="48"/>
      <c r="D31" t="s">
        <v>54</v>
      </c>
      <c r="E31" s="2">
        <v>60000</v>
      </c>
      <c r="J31" t="s">
        <v>54</v>
      </c>
      <c r="K31" s="2">
        <v>60000</v>
      </c>
      <c r="P31" t="s">
        <v>54</v>
      </c>
      <c r="Q31" s="2">
        <v>60000</v>
      </c>
    </row>
    <row r="32" spans="2:19" x14ac:dyDescent="0.35">
      <c r="B32" s="48"/>
      <c r="D32" t="s">
        <v>55</v>
      </c>
      <c r="E32" s="2">
        <v>55000</v>
      </c>
      <c r="J32" t="s">
        <v>55</v>
      </c>
      <c r="K32" s="2">
        <v>55000</v>
      </c>
      <c r="P32" t="s">
        <v>55</v>
      </c>
      <c r="Q32" s="2">
        <v>55000</v>
      </c>
    </row>
    <row r="33" spans="2:17" x14ac:dyDescent="0.35">
      <c r="B33" s="48"/>
      <c r="C33" t="s">
        <v>56</v>
      </c>
      <c r="D33" t="s">
        <v>61</v>
      </c>
      <c r="E33" s="2">
        <v>0</v>
      </c>
      <c r="I33" t="s">
        <v>56</v>
      </c>
      <c r="J33" t="s">
        <v>57</v>
      </c>
      <c r="K33" s="2">
        <v>150000</v>
      </c>
      <c r="O33" t="s">
        <v>56</v>
      </c>
      <c r="P33" t="s">
        <v>57</v>
      </c>
      <c r="Q33" s="2">
        <v>150000</v>
      </c>
    </row>
    <row r="34" spans="2:17" x14ac:dyDescent="0.35">
      <c r="B34" s="48"/>
      <c r="D34" t="s">
        <v>61</v>
      </c>
      <c r="E34" s="2">
        <v>0</v>
      </c>
      <c r="J34" t="s">
        <v>58</v>
      </c>
      <c r="K34" s="2">
        <v>500000</v>
      </c>
      <c r="P34" t="s">
        <v>58</v>
      </c>
      <c r="Q34" s="2">
        <v>500000</v>
      </c>
    </row>
    <row r="35" spans="2:17" x14ac:dyDescent="0.35">
      <c r="B35" s="48"/>
      <c r="D35" t="s">
        <v>61</v>
      </c>
      <c r="E35" s="2">
        <v>0</v>
      </c>
      <c r="J35" t="s">
        <v>59</v>
      </c>
      <c r="K35" s="2">
        <v>150000</v>
      </c>
      <c r="P35" t="s">
        <v>59</v>
      </c>
      <c r="Q35" s="2">
        <v>150000</v>
      </c>
    </row>
    <row r="36" spans="2:17" x14ac:dyDescent="0.35">
      <c r="B36" s="48"/>
      <c r="C36" t="s">
        <v>60</v>
      </c>
      <c r="D36" t="s">
        <v>66</v>
      </c>
      <c r="E36" s="2">
        <v>150000</v>
      </c>
      <c r="I36" t="s">
        <v>60</v>
      </c>
      <c r="J36" t="s">
        <v>61</v>
      </c>
      <c r="K36" s="2">
        <v>0</v>
      </c>
      <c r="O36" t="s">
        <v>60</v>
      </c>
      <c r="P36" t="s">
        <v>61</v>
      </c>
      <c r="Q36" s="2">
        <v>0</v>
      </c>
    </row>
    <row r="37" spans="2:17" x14ac:dyDescent="0.35">
      <c r="B37" s="48"/>
      <c r="D37" t="s">
        <v>67</v>
      </c>
      <c r="E37" s="2">
        <v>25000</v>
      </c>
      <c r="J37" t="s">
        <v>61</v>
      </c>
      <c r="K37" s="2">
        <v>0</v>
      </c>
      <c r="P37" t="s">
        <v>61</v>
      </c>
      <c r="Q37" s="2">
        <v>0</v>
      </c>
    </row>
    <row r="38" spans="2:17" x14ac:dyDescent="0.35">
      <c r="B38" s="48"/>
      <c r="D38" t="s">
        <v>61</v>
      </c>
      <c r="E38" s="2">
        <v>0</v>
      </c>
      <c r="J38" t="s">
        <v>61</v>
      </c>
      <c r="K38" s="2">
        <v>0</v>
      </c>
      <c r="P38" t="s">
        <v>61</v>
      </c>
      <c r="Q38" s="2">
        <v>0</v>
      </c>
    </row>
    <row r="39" spans="2:17" x14ac:dyDescent="0.35">
      <c r="B39" s="48"/>
      <c r="C39" t="s">
        <v>62</v>
      </c>
      <c r="D39" t="s">
        <v>68</v>
      </c>
      <c r="E39" s="2">
        <v>65000</v>
      </c>
      <c r="I39" t="s">
        <v>62</v>
      </c>
      <c r="J39" t="s">
        <v>61</v>
      </c>
      <c r="K39" s="2">
        <v>0</v>
      </c>
      <c r="O39" t="s">
        <v>62</v>
      </c>
      <c r="P39" t="s">
        <v>61</v>
      </c>
      <c r="Q39" s="2">
        <v>0</v>
      </c>
    </row>
    <row r="40" spans="2:17" x14ac:dyDescent="0.35">
      <c r="B40" s="48"/>
      <c r="D40" t="s">
        <v>61</v>
      </c>
      <c r="E40" s="2">
        <v>0</v>
      </c>
      <c r="J40" t="s">
        <v>61</v>
      </c>
      <c r="K40" s="2">
        <v>0</v>
      </c>
      <c r="P40" t="s">
        <v>61</v>
      </c>
      <c r="Q40" s="2">
        <v>0</v>
      </c>
    </row>
    <row r="41" spans="2:17" x14ac:dyDescent="0.35">
      <c r="B41" s="48"/>
      <c r="D41" t="s">
        <v>61</v>
      </c>
      <c r="E41" s="2">
        <v>0</v>
      </c>
      <c r="J41" t="s">
        <v>61</v>
      </c>
      <c r="K41" s="2">
        <v>0</v>
      </c>
      <c r="P41" t="s">
        <v>61</v>
      </c>
      <c r="Q41" s="2">
        <v>0</v>
      </c>
    </row>
    <row r="42" spans="2:17" x14ac:dyDescent="0.35">
      <c r="B42" s="48"/>
      <c r="C42" t="s">
        <v>63</v>
      </c>
      <c r="D42" t="s">
        <v>69</v>
      </c>
      <c r="E42" s="2">
        <v>0</v>
      </c>
      <c r="I42" t="s">
        <v>63</v>
      </c>
      <c r="J42" t="s">
        <v>61</v>
      </c>
      <c r="K42" s="2">
        <v>0</v>
      </c>
      <c r="O42" t="s">
        <v>63</v>
      </c>
      <c r="P42" t="s">
        <v>61</v>
      </c>
      <c r="Q42" s="2">
        <v>0</v>
      </c>
    </row>
    <row r="43" spans="2:17" x14ac:dyDescent="0.35">
      <c r="B43" s="48"/>
      <c r="D43" t="s">
        <v>61</v>
      </c>
      <c r="E43" s="2">
        <v>0</v>
      </c>
      <c r="J43" t="s">
        <v>61</v>
      </c>
      <c r="K43" s="2">
        <v>0</v>
      </c>
      <c r="P43" t="s">
        <v>61</v>
      </c>
      <c r="Q43" s="2">
        <v>0</v>
      </c>
    </row>
    <row r="44" spans="2:17" x14ac:dyDescent="0.35">
      <c r="B44" s="48"/>
      <c r="C44" t="s">
        <v>64</v>
      </c>
      <c r="D44" t="s">
        <v>61</v>
      </c>
      <c r="E44" s="2">
        <v>0</v>
      </c>
      <c r="I44" t="s">
        <v>64</v>
      </c>
      <c r="J44" t="s">
        <v>61</v>
      </c>
      <c r="K44" s="2">
        <v>0</v>
      </c>
      <c r="O44" t="s">
        <v>64</v>
      </c>
      <c r="P44" t="s">
        <v>61</v>
      </c>
      <c r="Q44" s="2">
        <v>0</v>
      </c>
    </row>
    <row r="45" spans="2:17" ht="15" thickBot="1" x14ac:dyDescent="0.4">
      <c r="B45" s="49"/>
      <c r="D45" t="s">
        <v>61</v>
      </c>
      <c r="E45" s="2">
        <v>0</v>
      </c>
      <c r="J45" t="s">
        <v>61</v>
      </c>
      <c r="K45" s="2">
        <v>0</v>
      </c>
      <c r="P45" t="s">
        <v>61</v>
      </c>
      <c r="Q45" s="2">
        <v>0</v>
      </c>
    </row>
    <row r="46" spans="2:17" x14ac:dyDescent="0.35">
      <c r="D46" s="17" t="s">
        <v>40</v>
      </c>
      <c r="E46" s="18">
        <f>SUM(E30:E45)</f>
        <v>470000</v>
      </c>
      <c r="J46" s="17" t="s">
        <v>40</v>
      </c>
      <c r="K46" s="18">
        <f>SUM(K30:K45)</f>
        <v>1030000</v>
      </c>
      <c r="P46" s="17" t="s">
        <v>40</v>
      </c>
      <c r="Q46" s="18">
        <f>SUM(Q30:Q45)</f>
        <v>1030000</v>
      </c>
    </row>
    <row r="47" spans="2:17" x14ac:dyDescent="0.35">
      <c r="E47" s="2"/>
    </row>
    <row r="49" spans="2:19" ht="15" thickBot="1" x14ac:dyDescent="0.4">
      <c r="C49" s="16" t="s">
        <v>71</v>
      </c>
      <c r="I49" s="16" t="s">
        <v>72</v>
      </c>
      <c r="O49" s="16" t="s">
        <v>73</v>
      </c>
    </row>
    <row r="50" spans="2:19" x14ac:dyDescent="0.35">
      <c r="B50" s="47" t="s">
        <v>70</v>
      </c>
      <c r="C50" s="1" t="s">
        <v>47</v>
      </c>
      <c r="D50" s="1" t="s">
        <v>48</v>
      </c>
      <c r="E50" s="1" t="s">
        <v>49</v>
      </c>
      <c r="F50" s="1" t="s">
        <v>50</v>
      </c>
      <c r="G50" s="1" t="s">
        <v>51</v>
      </c>
      <c r="I50" s="1" t="s">
        <v>47</v>
      </c>
      <c r="J50" s="1" t="s">
        <v>48</v>
      </c>
      <c r="K50" s="1" t="s">
        <v>49</v>
      </c>
      <c r="L50" s="1" t="s">
        <v>50</v>
      </c>
      <c r="M50" s="1" t="s">
        <v>51</v>
      </c>
      <c r="O50" s="1" t="s">
        <v>47</v>
      </c>
      <c r="P50" s="1" t="s">
        <v>48</v>
      </c>
      <c r="Q50" s="1" t="s">
        <v>49</v>
      </c>
      <c r="R50" s="1" t="s">
        <v>50</v>
      </c>
      <c r="S50" s="1" t="s">
        <v>51</v>
      </c>
    </row>
    <row r="51" spans="2:19" ht="14.9" customHeight="1" x14ac:dyDescent="0.35">
      <c r="B51" s="48"/>
      <c r="C51" t="s">
        <v>52</v>
      </c>
      <c r="D51" t="s">
        <v>61</v>
      </c>
      <c r="E51" s="2">
        <v>0</v>
      </c>
      <c r="I51" t="s">
        <v>52</v>
      </c>
      <c r="J51" t="s">
        <v>53</v>
      </c>
      <c r="K51" s="2">
        <v>115000</v>
      </c>
      <c r="O51" t="s">
        <v>52</v>
      </c>
      <c r="P51" t="s">
        <v>53</v>
      </c>
      <c r="Q51" s="2">
        <v>115000</v>
      </c>
    </row>
    <row r="52" spans="2:19" x14ac:dyDescent="0.35">
      <c r="B52" s="48"/>
      <c r="D52" t="s">
        <v>61</v>
      </c>
      <c r="E52" s="2">
        <v>0</v>
      </c>
      <c r="J52" t="s">
        <v>54</v>
      </c>
      <c r="K52" s="2">
        <v>60000</v>
      </c>
      <c r="P52" t="s">
        <v>54</v>
      </c>
      <c r="Q52" s="2">
        <v>60000</v>
      </c>
    </row>
    <row r="53" spans="2:19" x14ac:dyDescent="0.35">
      <c r="B53" s="48"/>
      <c r="D53" t="s">
        <v>61</v>
      </c>
      <c r="E53" s="2">
        <v>0</v>
      </c>
      <c r="J53" t="s">
        <v>55</v>
      </c>
      <c r="K53" s="2">
        <v>55000</v>
      </c>
      <c r="P53" t="s">
        <v>55</v>
      </c>
      <c r="Q53" s="2">
        <v>55000</v>
      </c>
    </row>
    <row r="54" spans="2:19" x14ac:dyDescent="0.35">
      <c r="B54" s="48"/>
      <c r="C54" t="s">
        <v>56</v>
      </c>
      <c r="D54" t="s">
        <v>61</v>
      </c>
      <c r="E54" s="2">
        <v>0</v>
      </c>
      <c r="I54" t="s">
        <v>56</v>
      </c>
      <c r="J54" t="s">
        <v>57</v>
      </c>
      <c r="K54" s="2">
        <v>150000</v>
      </c>
      <c r="O54" t="s">
        <v>56</v>
      </c>
      <c r="P54" t="s">
        <v>57</v>
      </c>
      <c r="Q54" s="2">
        <v>150000</v>
      </c>
    </row>
    <row r="55" spans="2:19" x14ac:dyDescent="0.35">
      <c r="B55" s="48"/>
      <c r="D55" t="s">
        <v>61</v>
      </c>
      <c r="E55" s="2">
        <v>0</v>
      </c>
      <c r="J55" t="s">
        <v>58</v>
      </c>
      <c r="K55" s="2">
        <v>500000</v>
      </c>
      <c r="P55" t="s">
        <v>58</v>
      </c>
      <c r="Q55" s="2">
        <v>500000</v>
      </c>
    </row>
    <row r="56" spans="2:19" x14ac:dyDescent="0.35">
      <c r="B56" s="48"/>
      <c r="D56" t="s">
        <v>61</v>
      </c>
      <c r="E56" s="2">
        <v>0</v>
      </c>
      <c r="J56" t="s">
        <v>59</v>
      </c>
      <c r="K56" s="2">
        <v>150000</v>
      </c>
      <c r="P56" t="s">
        <v>59</v>
      </c>
      <c r="Q56" s="2">
        <v>150000</v>
      </c>
    </row>
    <row r="57" spans="2:19" x14ac:dyDescent="0.35">
      <c r="B57" s="48"/>
      <c r="C57" t="s">
        <v>60</v>
      </c>
      <c r="D57" t="s">
        <v>61</v>
      </c>
      <c r="E57" s="2">
        <v>0</v>
      </c>
      <c r="I57" t="s">
        <v>60</v>
      </c>
      <c r="J57" t="s">
        <v>61</v>
      </c>
      <c r="K57" s="2">
        <v>0</v>
      </c>
      <c r="O57" t="s">
        <v>60</v>
      </c>
      <c r="P57" t="s">
        <v>61</v>
      </c>
      <c r="Q57" s="2">
        <v>0</v>
      </c>
    </row>
    <row r="58" spans="2:19" x14ac:dyDescent="0.35">
      <c r="B58" s="48"/>
      <c r="D58" t="s">
        <v>61</v>
      </c>
      <c r="E58" s="2">
        <v>0</v>
      </c>
      <c r="J58" t="s">
        <v>61</v>
      </c>
      <c r="K58" s="2">
        <v>0</v>
      </c>
      <c r="P58" t="s">
        <v>61</v>
      </c>
      <c r="Q58" s="2">
        <v>0</v>
      </c>
    </row>
    <row r="59" spans="2:19" x14ac:dyDescent="0.35">
      <c r="B59" s="48"/>
      <c r="D59" t="s">
        <v>61</v>
      </c>
      <c r="E59" s="2">
        <v>0</v>
      </c>
      <c r="J59" t="s">
        <v>61</v>
      </c>
      <c r="K59" s="2">
        <v>0</v>
      </c>
      <c r="P59" t="s">
        <v>61</v>
      </c>
      <c r="Q59" s="2">
        <v>0</v>
      </c>
    </row>
    <row r="60" spans="2:19" x14ac:dyDescent="0.35">
      <c r="B60" s="48"/>
      <c r="C60" t="s">
        <v>62</v>
      </c>
      <c r="D60" t="s">
        <v>61</v>
      </c>
      <c r="E60" s="2">
        <v>0</v>
      </c>
      <c r="I60" t="s">
        <v>62</v>
      </c>
      <c r="J60" t="s">
        <v>61</v>
      </c>
      <c r="K60" s="2">
        <v>0</v>
      </c>
      <c r="O60" t="s">
        <v>62</v>
      </c>
      <c r="P60" t="s">
        <v>61</v>
      </c>
      <c r="Q60" s="2">
        <v>0</v>
      </c>
    </row>
    <row r="61" spans="2:19" x14ac:dyDescent="0.35">
      <c r="B61" s="48"/>
      <c r="D61" t="s">
        <v>61</v>
      </c>
      <c r="E61" s="2">
        <v>0</v>
      </c>
      <c r="J61" t="s">
        <v>61</v>
      </c>
      <c r="K61" s="2">
        <v>0</v>
      </c>
      <c r="P61" t="s">
        <v>61</v>
      </c>
      <c r="Q61" s="2">
        <v>0</v>
      </c>
    </row>
    <row r="62" spans="2:19" x14ac:dyDescent="0.35">
      <c r="B62" s="48"/>
      <c r="D62" t="s">
        <v>61</v>
      </c>
      <c r="E62" s="2">
        <v>0</v>
      </c>
      <c r="J62" t="s">
        <v>61</v>
      </c>
      <c r="K62" s="2">
        <v>0</v>
      </c>
      <c r="P62" t="s">
        <v>61</v>
      </c>
      <c r="Q62" s="2">
        <v>0</v>
      </c>
    </row>
    <row r="63" spans="2:19" x14ac:dyDescent="0.35">
      <c r="B63" s="48"/>
      <c r="C63" t="s">
        <v>63</v>
      </c>
      <c r="D63" t="s">
        <v>61</v>
      </c>
      <c r="E63" s="2">
        <v>0</v>
      </c>
      <c r="I63" t="s">
        <v>63</v>
      </c>
      <c r="J63" t="s">
        <v>61</v>
      </c>
      <c r="K63" s="2">
        <v>0</v>
      </c>
      <c r="O63" t="s">
        <v>63</v>
      </c>
      <c r="P63" t="s">
        <v>61</v>
      </c>
      <c r="Q63" s="2">
        <v>0</v>
      </c>
    </row>
    <row r="64" spans="2:19" x14ac:dyDescent="0.35">
      <c r="B64" s="48"/>
      <c r="D64" t="s">
        <v>61</v>
      </c>
      <c r="E64" s="2">
        <v>0</v>
      </c>
      <c r="J64" t="s">
        <v>61</v>
      </c>
      <c r="K64" s="2">
        <v>0</v>
      </c>
      <c r="P64" t="s">
        <v>61</v>
      </c>
      <c r="Q64" s="2">
        <v>0</v>
      </c>
    </row>
    <row r="65" spans="2:17" x14ac:dyDescent="0.35">
      <c r="B65" s="48"/>
      <c r="C65" t="s">
        <v>64</v>
      </c>
      <c r="D65" t="s">
        <v>61</v>
      </c>
      <c r="E65" s="2">
        <v>0</v>
      </c>
      <c r="I65" t="s">
        <v>64</v>
      </c>
      <c r="J65" t="s">
        <v>61</v>
      </c>
      <c r="K65" s="2">
        <v>0</v>
      </c>
      <c r="O65" t="s">
        <v>64</v>
      </c>
      <c r="P65" t="s">
        <v>61</v>
      </c>
      <c r="Q65" s="2">
        <v>0</v>
      </c>
    </row>
    <row r="66" spans="2:17" ht="15" thickBot="1" x14ac:dyDescent="0.4">
      <c r="B66" s="49"/>
      <c r="D66" t="s">
        <v>61</v>
      </c>
      <c r="E66" s="2">
        <v>0</v>
      </c>
      <c r="J66" t="s">
        <v>61</v>
      </c>
      <c r="K66" s="2">
        <v>0</v>
      </c>
      <c r="P66" t="s">
        <v>61</v>
      </c>
      <c r="Q66" s="2">
        <v>0</v>
      </c>
    </row>
    <row r="67" spans="2:17" x14ac:dyDescent="0.35">
      <c r="D67" s="17" t="s">
        <v>40</v>
      </c>
      <c r="E67" s="18">
        <f>SUM(E51:E66)</f>
        <v>0</v>
      </c>
      <c r="J67" s="17" t="s">
        <v>40</v>
      </c>
      <c r="K67" s="18">
        <f>SUM(K51:K66)</f>
        <v>1030000</v>
      </c>
      <c r="P67" s="17" t="s">
        <v>40</v>
      </c>
      <c r="Q67" s="18">
        <f>SUM(Q51:Q66)</f>
        <v>1030000</v>
      </c>
    </row>
  </sheetData>
  <mergeCells count="3">
    <mergeCell ref="B50:B66"/>
    <mergeCell ref="B29:B45"/>
    <mergeCell ref="B9:B25"/>
  </mergeCells>
  <conditionalFormatting sqref="D5">
    <cfRule type="expression" dxfId="2" priority="1">
      <formula>$D$5=($E$26+$E$46+$E$67)</formula>
    </cfRule>
    <cfRule type="expression" dxfId="1" priority="2">
      <formula>$D$5&lt;&gt;($E$26+$E$46+$E$67)</formula>
    </cfRule>
  </conditionalFormatting>
  <pageMargins left="0.7" right="0.7" top="0.75" bottom="0.75" header="0.3" footer="0.3"/>
  <tableParts count="9">
    <tablePart r:id="rId1"/>
    <tablePart r:id="rId2"/>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0958B31957894A92BF408BEC75495A" ma:contentTypeVersion="16" ma:contentTypeDescription="Create a new document." ma:contentTypeScope="" ma:versionID="1b09833062a95f01f46a67b230e84313">
  <xsd:schema xmlns:xsd="http://www.w3.org/2001/XMLSchema" xmlns:xs="http://www.w3.org/2001/XMLSchema" xmlns:p="http://schemas.microsoft.com/office/2006/metadata/properties" xmlns:ns2="bc4d3709-fb5e-4ea2-a83d-54a854e6b375" xmlns:ns3="5d109f06-97e0-4f6f-b626-bbf47fcfae7d" targetNamespace="http://schemas.microsoft.com/office/2006/metadata/properties" ma:root="true" ma:fieldsID="769c560d0316de87e1820b02da628078" ns2:_="" ns3:_="">
    <xsd:import namespace="bc4d3709-fb5e-4ea2-a83d-54a854e6b375"/>
    <xsd:import namespace="5d109f06-97e0-4f6f-b626-bbf47fcfae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4d3709-fb5e-4ea2-a83d-54a854e6b3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d46bd7-4a58-4bc0-a217-7245e6e7041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109f06-97e0-4f6f-b626-bbf47fcfae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d9f2dde-d76b-4f9f-89b1-a85b14b948cd}" ma:internalName="TaxCatchAll" ma:showField="CatchAllData" ma:web="5d109f06-97e0-4f6f-b626-bbf47fcfae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d109f06-97e0-4f6f-b626-bbf47fcfae7d" xsi:nil="true"/>
    <lcf76f155ced4ddcb4097134ff3c332f xmlns="bc4d3709-fb5e-4ea2-a83d-54a854e6b37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40683D-E4C1-4AB6-8F39-DFE4F65E63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4d3709-fb5e-4ea2-a83d-54a854e6b375"/>
    <ds:schemaRef ds:uri="5d109f06-97e0-4f6f-b626-bbf47fcfae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7B6AFC-6584-4CD5-8E5E-824ADA0820F0}">
  <ds:schemaRefs>
    <ds:schemaRef ds:uri="http://www.w3.org/XML/1998/namespace"/>
    <ds:schemaRef ds:uri="5d109f06-97e0-4f6f-b626-bbf47fcfae7d"/>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bc4d3709-fb5e-4ea2-a83d-54a854e6b375"/>
    <ds:schemaRef ds:uri="http://purl.org/dc/elements/1.1/"/>
  </ds:schemaRefs>
</ds:datastoreItem>
</file>

<file path=customXml/itemProps3.xml><?xml version="1.0" encoding="utf-8"?>
<ds:datastoreItem xmlns:ds="http://schemas.openxmlformats.org/officeDocument/2006/customXml" ds:itemID="{F03729C4-B9C5-4DDD-BB32-4E278D2173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Sheet2</vt:lpstr>
      <vt:lpstr>Multi-Org_Activities</vt:lpstr>
      <vt:lpstr>Detailed</vt:lpstr>
      <vt:lpstr>Detailed Multi-Org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Olson, Erik (CONTR)</dc:creator>
  <cp:keywords/>
  <dc:description/>
  <cp:lastModifiedBy>O'Neill, John</cp:lastModifiedBy>
  <cp:revision/>
  <dcterms:created xsi:type="dcterms:W3CDTF">2024-03-22T16:57:26Z</dcterms:created>
  <dcterms:modified xsi:type="dcterms:W3CDTF">2025-09-15T04:44:29Z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0x010100970958B31957894A92BF408BEC75495A</vt:lpwstr>
  </property>
  <property fmtid="{D5CDD505-2E9C-101B-9397-08002B2CF9AE}" pid="3" name="MediaServiceImageTags">
    <vt:lpwstr/>
  </property>
</Properties>
</file>