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munications\Documents\Website\MRS\"/>
    </mc:Choice>
  </mc:AlternateContent>
  <xr:revisionPtr revIDLastSave="0" documentId="13_ncr:1_{6E14FCE1-F677-4053-8CE2-04647300BEE4}" xr6:coauthVersionLast="47" xr6:coauthVersionMax="47" xr10:uidLastSave="{00000000-0000-0000-0000-000000000000}"/>
  <workbookProtection workbookAlgorithmName="SHA-512" workbookHashValue="i4tN9h6QAn061hdjTi/XvzqVU8aKopvgYaADNlH0SMa5/9CwPgn7BNm/soG5SkuxPxY/7Sr/UENblKBS1+zr4w==" workbookSaltValue="B1mOpTcqJcnUegbsNbbcxg==" workbookSpinCount="100000" lockStructure="1"/>
  <bookViews>
    <workbookView xWindow="-120" yWindow="-120" windowWidth="29040" windowHeight="15720" firstSheet="1" activeTab="1" xr2:uid="{991532DF-4D10-4ADB-9C73-94F69BA4BA7E}"/>
  </bookViews>
  <sheets>
    <sheet name="Sheet1" sheetId="1" state="hidden" r:id="rId1"/>
    <sheet name="MRS Form" sheetId="4" r:id="rId2"/>
    <sheet name="Sheet2" sheetId="5" state="hidden" r:id="rId3"/>
  </sheets>
  <definedNames>
    <definedName name="Acetaminophen_500mg">Sheet1!$I$3:$I$6</definedName>
    <definedName name="Adult_Vitamins_NO_Iron">Sheet1!$C$3:$C$6</definedName>
    <definedName name="Adult_Vitamins_with_Iron">Sheet1!$B$3:$B$6</definedName>
    <definedName name="Atenolol_50mg">Sheet1!$L$3:$L$6</definedName>
    <definedName name="Children_Chewable_Vitamin_NO_Iron">Sheet1!$H$3:$H$5</definedName>
    <definedName name="Children_Chewable_Vitamin_with_Iron">Sheet1!$G$3:$G$5</definedName>
    <definedName name="Glibenclamide_5mg">Sheet1!$N$3:$N$6</definedName>
    <definedName name="Hydrochlorothiazide_25mg">Sheet1!$M$3:$M$6</definedName>
    <definedName name="Ibuprofen_200mg">Sheet1!$E$3:$E$6</definedName>
    <definedName name="Ibuprofen_400mg">Sheet1!$K$3:$K$6</definedName>
    <definedName name="Item">Sheet1!$A$3:$A$15</definedName>
    <definedName name="Language">Sheet1!$S$3:$S$24</definedName>
    <definedName name="Metformin_500mg">Sheet1!$O$3:$O$6</definedName>
    <definedName name="Prenatal_Vitamins">Sheet1!$D$3:$D$5</definedName>
    <definedName name="Quantity">Sheet1!$R$3:$R$33</definedName>
    <definedName name="Select_Product_Here" comment="Hello">Sheet1!$F$3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4" l="1"/>
  <c r="D55" i="4" l="1"/>
  <c r="E55" i="4" s="1"/>
  <c r="D54" i="4"/>
  <c r="C54" i="4"/>
  <c r="D80" i="4"/>
  <c r="D79" i="4"/>
  <c r="E79" i="4" s="1"/>
  <c r="D78" i="4"/>
  <c r="D77" i="4"/>
  <c r="E77" i="4" s="1"/>
  <c r="H25" i="4" s="1"/>
  <c r="D76" i="4"/>
  <c r="D75" i="4"/>
  <c r="E75" i="4" s="1"/>
  <c r="H24" i="4" s="1"/>
  <c r="D74" i="4"/>
  <c r="D73" i="4"/>
  <c r="E73" i="4" s="1"/>
  <c r="H23" i="4" s="1"/>
  <c r="D72" i="4"/>
  <c r="D71" i="4"/>
  <c r="E71" i="4" s="1"/>
  <c r="H22" i="4" s="1"/>
  <c r="D70" i="4"/>
  <c r="D69" i="4"/>
  <c r="E69" i="4" s="1"/>
  <c r="H21" i="4" s="1"/>
  <c r="D68" i="4"/>
  <c r="D67" i="4"/>
  <c r="E67" i="4" s="1"/>
  <c r="H20" i="4" s="1"/>
  <c r="D66" i="4"/>
  <c r="D65" i="4"/>
  <c r="E65" i="4" s="1"/>
  <c r="D64" i="4"/>
  <c r="D63" i="4"/>
  <c r="E63" i="4" s="1"/>
  <c r="D62" i="4"/>
  <c r="D61" i="4"/>
  <c r="E61" i="4" s="1"/>
  <c r="D60" i="4"/>
  <c r="D59" i="4"/>
  <c r="E59" i="4" s="1"/>
  <c r="D58" i="4"/>
  <c r="D57" i="4"/>
  <c r="E57" i="4" s="1"/>
  <c r="C80" i="4"/>
  <c r="C78" i="4"/>
  <c r="C76" i="4"/>
  <c r="C74" i="4"/>
  <c r="C72" i="4"/>
  <c r="C70" i="4"/>
  <c r="C68" i="4"/>
  <c r="C66" i="4"/>
  <c r="C64" i="4"/>
  <c r="C62" i="4"/>
  <c r="C60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C58" i="4"/>
  <c r="A58" i="4"/>
  <c r="A57" i="4"/>
  <c r="D56" i="4"/>
  <c r="A56" i="4"/>
  <c r="A55" i="4"/>
  <c r="D53" i="4"/>
  <c r="E53" i="4" s="1"/>
  <c r="A54" i="4"/>
  <c r="A53" i="4"/>
  <c r="D52" i="4"/>
  <c r="C52" i="4"/>
  <c r="D51" i="4"/>
  <c r="E51" i="4" s="1"/>
  <c r="A51" i="4"/>
  <c r="A52" i="4"/>
  <c r="A11" i="5"/>
  <c r="D45" i="4" l="1"/>
  <c r="E54" i="4"/>
  <c r="H13" i="4" s="1"/>
  <c r="D47" i="4"/>
  <c r="F45" i="4"/>
  <c r="F46" i="4"/>
  <c r="D48" i="4"/>
  <c r="D46" i="4"/>
  <c r="F47" i="4"/>
  <c r="F48" i="4"/>
  <c r="E74" i="4"/>
  <c r="E78" i="4"/>
  <c r="E52" i="4"/>
  <c r="H12" i="4" s="1"/>
  <c r="E70" i="4"/>
  <c r="E66" i="4"/>
  <c r="H19" i="4" s="1"/>
  <c r="E80" i="4"/>
  <c r="H26" i="4" s="1"/>
  <c r="E76" i="4"/>
  <c r="E72" i="4"/>
  <c r="E68" i="4"/>
  <c r="E58" i="4"/>
  <c r="H15" i="4" s="1"/>
  <c r="E64" i="4"/>
  <c r="H18" i="4" s="1"/>
  <c r="E62" i="4"/>
  <c r="H17" i="4" s="1"/>
  <c r="E60" i="4"/>
  <c r="H16" i="4" s="1"/>
  <c r="E56" i="4"/>
  <c r="H14" i="4" s="1"/>
  <c r="H28" i="4" l="1"/>
</calcChain>
</file>

<file path=xl/sharedStrings.xml><?xml version="1.0" encoding="utf-8"?>
<sst xmlns="http://schemas.openxmlformats.org/spreadsheetml/2006/main" count="106" uniqueCount="78">
  <si>
    <t>Item</t>
  </si>
  <si>
    <t>Adult Vitamins with Iron</t>
  </si>
  <si>
    <t xml:space="preserve"> </t>
  </si>
  <si>
    <t>Ibuprofen 200mg</t>
  </si>
  <si>
    <t>Select Product Here</t>
  </si>
  <si>
    <t>Quantity</t>
  </si>
  <si>
    <t>Quantity to Repack</t>
  </si>
  <si>
    <t>Language</t>
  </si>
  <si>
    <t>Creole</t>
  </si>
  <si>
    <t>English</t>
  </si>
  <si>
    <t>Hindi</t>
  </si>
  <si>
    <t>Italian</t>
  </si>
  <si>
    <t>Korean</t>
  </si>
  <si>
    <t>Portuguese</t>
  </si>
  <si>
    <t>Romanian</t>
  </si>
  <si>
    <t>Russian</t>
  </si>
  <si>
    <t>Serbian</t>
  </si>
  <si>
    <t>Spanish</t>
  </si>
  <si>
    <t>Swahili</t>
  </si>
  <si>
    <t>Tamil</t>
  </si>
  <si>
    <t>Telugu</t>
  </si>
  <si>
    <t>Vietnamese</t>
  </si>
  <si>
    <t>Arabic</t>
  </si>
  <si>
    <t>Bengali</t>
  </si>
  <si>
    <t>Farsi</t>
  </si>
  <si>
    <t>French</t>
  </si>
  <si>
    <t>Chinese</t>
  </si>
  <si>
    <t>German</t>
  </si>
  <si>
    <t>Greek</t>
  </si>
  <si>
    <t>Gujarati</t>
  </si>
  <si>
    <t xml:space="preserve">Medication Repackaging Service </t>
  </si>
  <si>
    <t>Request Form</t>
  </si>
  <si>
    <t>Organization Name:</t>
  </si>
  <si>
    <t>Contact Person:</t>
  </si>
  <si>
    <t>Contact Phone:</t>
  </si>
  <si>
    <t>Contact Email:</t>
  </si>
  <si>
    <t>Date of Departure:</t>
  </si>
  <si>
    <t>Destination Country:</t>
  </si>
  <si>
    <t>Medication Repackaging Service Fees:</t>
  </si>
  <si>
    <t>Bag Size 20 tablets ($24.50 for first  3,000 tablets, then $7.00 per 1,000)</t>
  </si>
  <si>
    <t>Bag Size 30 tablets ($22.00 for first 3,000 tablets, then $6.00 per 1,000)</t>
  </si>
  <si>
    <t>Bag Size 60 tablets ($20.00 for first 3,000 tablets, then $5.50 per 1,000)</t>
  </si>
  <si>
    <t>Bag Size 90 tablets ($19.00 for first 3,000 tablets, then $5.00 per 1,000)</t>
  </si>
  <si>
    <t>Please allow three weeks for processing of medication repackaging.</t>
  </si>
  <si>
    <t>Medication being repackaged may ship separately from other items you have requested in your order, if any.</t>
  </si>
  <si>
    <t>Due to the customization features, we are unable to make returns or refunds for repackaged medication.</t>
  </si>
  <si>
    <t>Repackaged medicine has a 24 month beyond use date from the date of repackaging or expriation date of</t>
  </si>
  <si>
    <t>medicine, whichever is shorter.</t>
  </si>
  <si>
    <t>Signature:</t>
  </si>
  <si>
    <t>Date:</t>
  </si>
  <si>
    <t>**I understand that completing this form electronically constitutes a legal signature.</t>
  </si>
  <si>
    <t>Part#</t>
  </si>
  <si>
    <t>QTY</t>
  </si>
  <si>
    <t>Price</t>
  </si>
  <si>
    <t>Total</t>
  </si>
  <si>
    <t>20MRS3</t>
  </si>
  <si>
    <t>20MRS1</t>
  </si>
  <si>
    <t>30MRS3</t>
  </si>
  <si>
    <t>30MRS1</t>
  </si>
  <si>
    <t>60MRS3</t>
  </si>
  <si>
    <t>60MRS1</t>
  </si>
  <si>
    <t>90MRS3</t>
  </si>
  <si>
    <t>90MRS1</t>
  </si>
  <si>
    <t>Adult Vitamins NO Iron</t>
  </si>
  <si>
    <t>Acetaminophen 500mg</t>
  </si>
  <si>
    <t>Ibuprofen 400mg</t>
  </si>
  <si>
    <t>Atenolol 50mg</t>
  </si>
  <si>
    <t>Hydrochlorothiazide 25mg</t>
  </si>
  <si>
    <t>Glibenclamide 5mg</t>
  </si>
  <si>
    <t>Metformin 500mg</t>
  </si>
  <si>
    <t>Children Chewable Vitamin with Iron</t>
  </si>
  <si>
    <t>Children Chewable Vitamin NO Iron</t>
  </si>
  <si>
    <t xml:space="preserve">Office Use </t>
  </si>
  <si>
    <t>Select Medicine Below</t>
  </si>
  <si>
    <t xml:space="preserve">                  QTY</t>
  </si>
  <si>
    <t>Prenatal Vitamins</t>
  </si>
  <si>
    <t>Repackage Bag Size</t>
  </si>
  <si>
    <t>Select Product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</si>
</sst>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,000"/>
    <numFmt numFmtId="166" formatCode="&quot;$&quot;#,##0.00"/>
  </numFmts>
  <fonts count="1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DM Sans"/>
    </font>
    <font>
      <b/>
      <sz val="10"/>
      <color rgb="FFFF0000"/>
      <name val="DM Sans"/>
    </font>
    <font>
      <sz val="10"/>
      <color theme="1"/>
      <name val="DM Sans"/>
    </font>
    <font>
      <i/>
      <sz val="11"/>
      <color rgb="FFFF0000"/>
      <name val="DM Sans"/>
    </font>
    <font>
      <b/>
      <sz val="10"/>
      <color theme="1"/>
      <name val="DM Sans"/>
    </font>
    <font>
      <b/>
      <i/>
      <sz val="10"/>
      <color rgb="FFFF0000"/>
      <name val="DM Sans"/>
    </font>
    <font>
      <sz val="9"/>
      <color theme="1"/>
      <name val="DM Sans"/>
    </font>
    <font>
      <sz val="14"/>
      <color rgb="FF1864D7"/>
      <name val="DM Sans 18pt Black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1" applyNumberFormat="1" applyFont="1"/>
    <xf numFmtId="165" fontId="0" fillId="0" borderId="0" xfId="0" applyNumberFormat="1"/>
    <xf numFmtId="0" fontId="4" fillId="0" borderId="0" xfId="0" applyFont="1"/>
    <xf numFmtId="0" fontId="3" fillId="2" borderId="1" xfId="0" applyFont="1" applyFill="1" applyBorder="1"/>
    <xf numFmtId="166" fontId="3" fillId="2" borderId="1" xfId="0" applyNumberFormat="1" applyFont="1" applyFill="1" applyBorder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wrapText="1"/>
    </xf>
    <xf numFmtId="3" fontId="0" fillId="0" borderId="0" xfId="0" applyNumberFormat="1"/>
    <xf numFmtId="0" fontId="0" fillId="5" borderId="0" xfId="0" applyFill="1"/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1" xfId="0" applyFont="1" applyFill="1" applyBorder="1"/>
    <xf numFmtId="165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2" fontId="6" fillId="0" borderId="1" xfId="0" applyNumberFormat="1" applyFont="1" applyBorder="1"/>
    <xf numFmtId="165" fontId="6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 applyProtection="1">
      <alignment horizontal="center"/>
      <protection locked="0"/>
    </xf>
    <xf numFmtId="2" fontId="6" fillId="3" borderId="1" xfId="0" applyNumberFormat="1" applyFont="1" applyFill="1" applyBorder="1"/>
    <xf numFmtId="165" fontId="6" fillId="0" borderId="1" xfId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6" fillId="3" borderId="13" xfId="0" applyFont="1" applyFill="1" applyBorder="1"/>
    <xf numFmtId="44" fontId="6" fillId="3" borderId="13" xfId="2" applyFont="1" applyFill="1" applyBorder="1"/>
    <xf numFmtId="0" fontId="10" fillId="0" borderId="2" xfId="0" applyFont="1" applyBorder="1" applyProtection="1">
      <protection locked="0"/>
    </xf>
    <xf numFmtId="0" fontId="11" fillId="4" borderId="0" xfId="0" applyFont="1" applyFill="1"/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right"/>
    </xf>
    <xf numFmtId="0" fontId="8" fillId="0" borderId="0" xfId="0" applyFont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 wrapText="1"/>
    </xf>
    <xf numFmtId="0" fontId="12" fillId="3" borderId="12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0" fontId="8" fillId="3" borderId="15" xfId="0" applyFont="1" applyFill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12" fillId="3" borderId="7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left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5" fillId="0" borderId="10" xfId="3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14" fontId="0" fillId="0" borderId="10" xfId="0" applyNumberFormat="1" applyBorder="1" applyAlignment="1" applyProtection="1">
      <alignment horizontal="left"/>
      <protection locked="0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10" fillId="3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1864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53008</xdr:colOff>
      <xdr:row>0</xdr:row>
      <xdr:rowOff>85725</xdr:rowOff>
    </xdr:from>
    <xdr:to>
      <xdr:col>0</xdr:col>
      <xdr:colOff>395532</xdr:colOff>
      <xdr:row>1</xdr:row>
      <xdr:rowOff>170584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500FCE89-62F4-91D8-D11E-7991581C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3008" y="85725"/>
          <a:ext cx="342524" cy="332509"/>
        </a:xfrm>
        <a:prstGeom prst="rect">
          <a:avLst/>
        </a:prstGeom>
      </xdr:spPr>
    </xdr:pic>
    <xdr:clientData/>
  </xdr:twoCellAnchor>
  <xdr:twoCellAnchor editAs="oneCell">
    <xdr:from>
      <xdr:col>7</xdr:col>
      <xdr:colOff>628650</xdr:colOff>
      <xdr:row>0</xdr:row>
      <xdr:rowOff>85725</xdr:rowOff>
    </xdr:from>
    <xdr:to>
      <xdr:col>7</xdr:col>
      <xdr:colOff>971174</xdr:colOff>
      <xdr:row>1</xdr:row>
      <xdr:rowOff>170584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8EB663-5CDB-4127-973B-D544209B7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86500" y="85725"/>
          <a:ext cx="342524" cy="3325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60F16-2263-4B9F-9DDD-DE991EFA27FC}">
  <dimension ref="A2:S100"/>
  <sheetViews>
    <sheetView topLeftCell="L67" workbookViewId="0">
      <selection activeCell="R101" sqref="R101"/>
    </sheetView>
  </sheetViews>
  <sheetFormatPr defaultRowHeight="15" x14ac:dyDescent="0.25"/>
  <cols>
    <col min="1" max="1" width="31" customWidth="1"/>
    <col min="2" max="2" width="19.140625" customWidth="1"/>
    <col min="3" max="3" width="18.140625" customWidth="1"/>
    <col min="4" max="4" width="14" customWidth="1"/>
    <col min="5" max="5" width="17.140625" customWidth="1"/>
    <col min="6" max="6" width="16.5703125" customWidth="1"/>
    <col min="7" max="7" width="29.85546875" customWidth="1"/>
    <col min="8" max="8" width="28.7109375" customWidth="1"/>
    <col min="9" max="9" width="20.85546875" customWidth="1"/>
    <col min="10" max="10" width="15.28515625" customWidth="1"/>
    <col min="11" max="11" width="16.28515625" customWidth="1"/>
    <col min="12" max="12" width="13.42578125" customWidth="1"/>
    <col min="13" max="15" width="24.140625" customWidth="1"/>
    <col min="18" max="18" width="20.5703125" customWidth="1"/>
    <col min="19" max="19" width="20.140625" customWidth="1"/>
  </cols>
  <sheetData>
    <row r="2" spans="1:19" ht="15.75" x14ac:dyDescent="0.25">
      <c r="A2" s="1" t="s">
        <v>0</v>
      </c>
      <c r="B2" s="5" t="s">
        <v>1</v>
      </c>
      <c r="C2" s="5" t="s">
        <v>63</v>
      </c>
      <c r="D2" s="5" t="s">
        <v>75</v>
      </c>
      <c r="E2" s="5" t="s">
        <v>3</v>
      </c>
      <c r="F2" s="5" t="s">
        <v>4</v>
      </c>
      <c r="G2" s="5" t="s">
        <v>70</v>
      </c>
      <c r="H2" s="5" t="s">
        <v>71</v>
      </c>
      <c r="I2" s="5" t="s">
        <v>64</v>
      </c>
      <c r="J2" s="5" t="s">
        <v>3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R2" s="1" t="s">
        <v>5</v>
      </c>
      <c r="S2" s="1" t="s">
        <v>7</v>
      </c>
    </row>
    <row r="3" spans="1:19" x14ac:dyDescent="0.25">
      <c r="A3" t="s">
        <v>4</v>
      </c>
      <c r="B3" s="5">
        <v>20</v>
      </c>
      <c r="C3" s="5">
        <v>20</v>
      </c>
      <c r="D3" s="5">
        <v>20</v>
      </c>
      <c r="E3" s="5">
        <v>20</v>
      </c>
      <c r="F3" s="5" t="s">
        <v>77</v>
      </c>
      <c r="G3" s="5">
        <v>20</v>
      </c>
      <c r="H3" s="5">
        <v>20</v>
      </c>
      <c r="I3" s="5">
        <v>20</v>
      </c>
      <c r="J3" s="5">
        <v>20</v>
      </c>
      <c r="K3" s="5">
        <v>20</v>
      </c>
      <c r="L3" s="5">
        <v>20</v>
      </c>
      <c r="M3" s="5">
        <v>20</v>
      </c>
      <c r="N3" s="5">
        <v>20</v>
      </c>
      <c r="O3" s="5">
        <v>20</v>
      </c>
      <c r="R3" s="10">
        <v>3000</v>
      </c>
      <c r="S3" t="s">
        <v>9</v>
      </c>
    </row>
    <row r="4" spans="1:19" x14ac:dyDescent="0.25">
      <c r="A4" t="s">
        <v>1</v>
      </c>
      <c r="B4" s="5">
        <v>30</v>
      </c>
      <c r="C4" s="5">
        <v>30</v>
      </c>
      <c r="D4" s="5">
        <v>30</v>
      </c>
      <c r="E4" s="5">
        <v>30</v>
      </c>
      <c r="F4" s="5"/>
      <c r="G4" s="5">
        <v>30</v>
      </c>
      <c r="H4" s="5">
        <v>30</v>
      </c>
      <c r="I4" s="5">
        <v>30</v>
      </c>
      <c r="J4" s="5">
        <v>30</v>
      </c>
      <c r="K4" s="5">
        <v>30</v>
      </c>
      <c r="L4" s="5">
        <v>30</v>
      </c>
      <c r="M4" s="5">
        <v>30</v>
      </c>
      <c r="N4" s="5">
        <v>30</v>
      </c>
      <c r="O4" s="5">
        <v>30</v>
      </c>
      <c r="R4" s="3">
        <v>4000</v>
      </c>
      <c r="S4" t="s">
        <v>17</v>
      </c>
    </row>
    <row r="5" spans="1:19" x14ac:dyDescent="0.25">
      <c r="A5" t="s">
        <v>63</v>
      </c>
      <c r="B5" s="5">
        <v>60</v>
      </c>
      <c r="C5" s="5">
        <v>60</v>
      </c>
      <c r="D5" s="5">
        <v>60</v>
      </c>
      <c r="E5" s="5">
        <v>60</v>
      </c>
      <c r="F5" s="5"/>
      <c r="G5" s="5">
        <v>60</v>
      </c>
      <c r="H5" s="5">
        <v>60</v>
      </c>
      <c r="I5" s="5">
        <v>60</v>
      </c>
      <c r="J5" s="5">
        <v>60</v>
      </c>
      <c r="K5" s="5">
        <v>60</v>
      </c>
      <c r="L5" s="5">
        <v>60</v>
      </c>
      <c r="M5" s="5">
        <v>60</v>
      </c>
      <c r="N5" s="5">
        <v>60</v>
      </c>
      <c r="O5" s="5">
        <v>60</v>
      </c>
      <c r="R5" s="3">
        <v>5000</v>
      </c>
      <c r="S5" t="s">
        <v>10</v>
      </c>
    </row>
    <row r="6" spans="1:19" x14ac:dyDescent="0.25">
      <c r="A6" t="s">
        <v>70</v>
      </c>
      <c r="B6" s="5">
        <v>90</v>
      </c>
      <c r="C6" s="5">
        <v>90</v>
      </c>
      <c r="D6" s="5" t="s">
        <v>2</v>
      </c>
      <c r="E6" s="5">
        <v>90</v>
      </c>
      <c r="F6" s="5"/>
      <c r="G6" s="5"/>
      <c r="H6" s="5"/>
      <c r="I6" s="5">
        <v>90</v>
      </c>
      <c r="J6" s="5">
        <v>90</v>
      </c>
      <c r="K6" s="5">
        <v>90</v>
      </c>
      <c r="L6" s="5">
        <v>90</v>
      </c>
      <c r="M6" s="5">
        <v>90</v>
      </c>
      <c r="N6" s="5">
        <v>90</v>
      </c>
      <c r="O6" s="5">
        <v>90</v>
      </c>
      <c r="R6" s="3">
        <v>6000</v>
      </c>
      <c r="S6" t="s">
        <v>11</v>
      </c>
    </row>
    <row r="7" spans="1:19" x14ac:dyDescent="0.25">
      <c r="A7" t="s">
        <v>71</v>
      </c>
      <c r="B7" s="5"/>
      <c r="C7" s="5"/>
      <c r="D7" s="5"/>
      <c r="E7" s="5"/>
      <c r="F7" s="5"/>
      <c r="G7" s="5"/>
      <c r="H7" s="5"/>
      <c r="I7" s="5"/>
      <c r="J7" s="5"/>
      <c r="R7" s="3">
        <v>7000</v>
      </c>
      <c r="S7" t="s">
        <v>12</v>
      </c>
    </row>
    <row r="8" spans="1:19" x14ac:dyDescent="0.25">
      <c r="A8" t="s">
        <v>75</v>
      </c>
      <c r="B8" s="5"/>
      <c r="C8" s="5"/>
      <c r="D8" s="5"/>
      <c r="E8" s="5"/>
      <c r="F8" s="5"/>
      <c r="G8" s="5"/>
      <c r="H8" s="5"/>
      <c r="I8" s="5"/>
      <c r="J8" s="5"/>
      <c r="R8" s="3">
        <v>8000</v>
      </c>
      <c r="S8" t="s">
        <v>13</v>
      </c>
    </row>
    <row r="9" spans="1:19" x14ac:dyDescent="0.25">
      <c r="A9" t="s">
        <v>64</v>
      </c>
      <c r="R9" s="3">
        <v>9000</v>
      </c>
      <c r="S9" t="s">
        <v>14</v>
      </c>
    </row>
    <row r="10" spans="1:19" x14ac:dyDescent="0.25">
      <c r="A10" t="s">
        <v>3</v>
      </c>
      <c r="R10" s="3">
        <v>10000</v>
      </c>
      <c r="S10" t="s">
        <v>15</v>
      </c>
    </row>
    <row r="11" spans="1:19" x14ac:dyDescent="0.25">
      <c r="A11" t="s">
        <v>65</v>
      </c>
      <c r="R11" s="3">
        <v>11000</v>
      </c>
      <c r="S11" t="s">
        <v>16</v>
      </c>
    </row>
    <row r="12" spans="1:19" x14ac:dyDescent="0.25">
      <c r="A12" t="s">
        <v>66</v>
      </c>
      <c r="R12" s="3">
        <v>12000</v>
      </c>
      <c r="S12" t="s">
        <v>8</v>
      </c>
    </row>
    <row r="13" spans="1:19" x14ac:dyDescent="0.25">
      <c r="A13" t="s">
        <v>67</v>
      </c>
      <c r="R13" s="3">
        <v>13000</v>
      </c>
      <c r="S13" t="s">
        <v>18</v>
      </c>
    </row>
    <row r="14" spans="1:19" x14ac:dyDescent="0.25">
      <c r="A14" t="s">
        <v>68</v>
      </c>
      <c r="R14" s="3">
        <v>14000</v>
      </c>
      <c r="S14" t="s">
        <v>19</v>
      </c>
    </row>
    <row r="15" spans="1:19" x14ac:dyDescent="0.25">
      <c r="A15" t="s">
        <v>69</v>
      </c>
      <c r="R15" s="3">
        <v>15000</v>
      </c>
      <c r="S15" t="s">
        <v>20</v>
      </c>
    </row>
    <row r="16" spans="1:19" x14ac:dyDescent="0.25">
      <c r="R16" s="3">
        <v>16000</v>
      </c>
      <c r="S16" t="s">
        <v>21</v>
      </c>
    </row>
    <row r="17" spans="18:19" x14ac:dyDescent="0.25">
      <c r="R17" s="3">
        <v>17000</v>
      </c>
      <c r="S17" t="s">
        <v>22</v>
      </c>
    </row>
    <row r="18" spans="18:19" x14ac:dyDescent="0.25">
      <c r="R18" s="3">
        <v>18000</v>
      </c>
      <c r="S18" t="s">
        <v>23</v>
      </c>
    </row>
    <row r="19" spans="18:19" x14ac:dyDescent="0.25">
      <c r="R19" s="3">
        <v>19000</v>
      </c>
      <c r="S19" t="s">
        <v>26</v>
      </c>
    </row>
    <row r="20" spans="18:19" x14ac:dyDescent="0.25">
      <c r="R20" s="3">
        <v>20000</v>
      </c>
      <c r="S20" t="s">
        <v>24</v>
      </c>
    </row>
    <row r="21" spans="18:19" x14ac:dyDescent="0.25">
      <c r="R21" s="3">
        <v>21000</v>
      </c>
      <c r="S21" t="s">
        <v>25</v>
      </c>
    </row>
    <row r="22" spans="18:19" x14ac:dyDescent="0.25">
      <c r="R22" s="3">
        <v>22000</v>
      </c>
      <c r="S22" t="s">
        <v>27</v>
      </c>
    </row>
    <row r="23" spans="18:19" x14ac:dyDescent="0.25">
      <c r="R23" s="3">
        <v>23000</v>
      </c>
      <c r="S23" t="s">
        <v>28</v>
      </c>
    </row>
    <row r="24" spans="18:19" x14ac:dyDescent="0.25">
      <c r="R24" s="3">
        <v>24000</v>
      </c>
      <c r="S24" t="s">
        <v>29</v>
      </c>
    </row>
    <row r="25" spans="18:19" x14ac:dyDescent="0.25">
      <c r="R25" s="3">
        <v>25000</v>
      </c>
    </row>
    <row r="26" spans="18:19" x14ac:dyDescent="0.25">
      <c r="R26" s="3">
        <v>26000</v>
      </c>
    </row>
    <row r="27" spans="18:19" x14ac:dyDescent="0.25">
      <c r="R27" s="3">
        <v>27000</v>
      </c>
    </row>
    <row r="28" spans="18:19" x14ac:dyDescent="0.25">
      <c r="R28" s="3">
        <v>28000</v>
      </c>
    </row>
    <row r="29" spans="18:19" x14ac:dyDescent="0.25">
      <c r="R29" s="3">
        <v>29000</v>
      </c>
    </row>
    <row r="30" spans="18:19" x14ac:dyDescent="0.25">
      <c r="R30" s="3">
        <v>30000</v>
      </c>
    </row>
    <row r="31" spans="18:19" x14ac:dyDescent="0.25">
      <c r="R31" s="3">
        <v>31000</v>
      </c>
    </row>
    <row r="32" spans="18:19" x14ac:dyDescent="0.25">
      <c r="R32" s="3">
        <v>32000</v>
      </c>
    </row>
    <row r="33" spans="18:18" x14ac:dyDescent="0.25">
      <c r="R33" s="3">
        <v>33000</v>
      </c>
    </row>
    <row r="34" spans="18:18" x14ac:dyDescent="0.25">
      <c r="R34" s="3">
        <v>34000</v>
      </c>
    </row>
    <row r="35" spans="18:18" x14ac:dyDescent="0.25">
      <c r="R35" s="3">
        <v>35000</v>
      </c>
    </row>
    <row r="36" spans="18:18" x14ac:dyDescent="0.25">
      <c r="R36" s="3">
        <v>36000</v>
      </c>
    </row>
    <row r="37" spans="18:18" x14ac:dyDescent="0.25">
      <c r="R37" s="3">
        <v>37000</v>
      </c>
    </row>
    <row r="38" spans="18:18" x14ac:dyDescent="0.25">
      <c r="R38" s="3">
        <v>38000</v>
      </c>
    </row>
    <row r="39" spans="18:18" x14ac:dyDescent="0.25">
      <c r="R39" s="3">
        <v>39000</v>
      </c>
    </row>
    <row r="40" spans="18:18" x14ac:dyDescent="0.25">
      <c r="R40" s="3">
        <v>40000</v>
      </c>
    </row>
    <row r="41" spans="18:18" x14ac:dyDescent="0.25">
      <c r="R41" s="3">
        <v>41000</v>
      </c>
    </row>
    <row r="42" spans="18:18" x14ac:dyDescent="0.25">
      <c r="R42" s="3">
        <v>42000</v>
      </c>
    </row>
    <row r="43" spans="18:18" x14ac:dyDescent="0.25">
      <c r="R43" s="3">
        <v>43000</v>
      </c>
    </row>
    <row r="44" spans="18:18" x14ac:dyDescent="0.25">
      <c r="R44" s="3">
        <v>44000</v>
      </c>
    </row>
    <row r="45" spans="18:18" x14ac:dyDescent="0.25">
      <c r="R45" s="3">
        <v>45000</v>
      </c>
    </row>
    <row r="46" spans="18:18" x14ac:dyDescent="0.25">
      <c r="R46" s="3">
        <v>46000</v>
      </c>
    </row>
    <row r="47" spans="18:18" x14ac:dyDescent="0.25">
      <c r="R47" s="3">
        <v>47000</v>
      </c>
    </row>
    <row r="48" spans="18:18" x14ac:dyDescent="0.25">
      <c r="R48" s="3">
        <v>48000</v>
      </c>
    </row>
    <row r="49" spans="18:18" x14ac:dyDescent="0.25">
      <c r="R49" s="3">
        <v>49000</v>
      </c>
    </row>
    <row r="50" spans="18:18" x14ac:dyDescent="0.25">
      <c r="R50" s="3">
        <v>50000</v>
      </c>
    </row>
    <row r="51" spans="18:18" x14ac:dyDescent="0.25">
      <c r="R51" s="3">
        <v>51000</v>
      </c>
    </row>
    <row r="52" spans="18:18" x14ac:dyDescent="0.25">
      <c r="R52" s="3">
        <v>52000</v>
      </c>
    </row>
    <row r="53" spans="18:18" x14ac:dyDescent="0.25">
      <c r="R53" s="3">
        <v>53000</v>
      </c>
    </row>
    <row r="54" spans="18:18" x14ac:dyDescent="0.25">
      <c r="R54" s="3">
        <v>54000</v>
      </c>
    </row>
    <row r="55" spans="18:18" x14ac:dyDescent="0.25">
      <c r="R55" s="3">
        <v>55000</v>
      </c>
    </row>
    <row r="56" spans="18:18" x14ac:dyDescent="0.25">
      <c r="R56" s="3">
        <v>56000</v>
      </c>
    </row>
    <row r="57" spans="18:18" x14ac:dyDescent="0.25">
      <c r="R57" s="3">
        <v>57000</v>
      </c>
    </row>
    <row r="58" spans="18:18" x14ac:dyDescent="0.25">
      <c r="R58" s="3">
        <v>58000</v>
      </c>
    </row>
    <row r="59" spans="18:18" x14ac:dyDescent="0.25">
      <c r="R59" s="3">
        <v>59000</v>
      </c>
    </row>
    <row r="60" spans="18:18" x14ac:dyDescent="0.25">
      <c r="R60" s="3">
        <v>60000</v>
      </c>
    </row>
    <row r="61" spans="18:18" x14ac:dyDescent="0.25">
      <c r="R61" s="3">
        <v>61000</v>
      </c>
    </row>
    <row r="62" spans="18:18" x14ac:dyDescent="0.25">
      <c r="R62" s="3">
        <v>62000</v>
      </c>
    </row>
    <row r="63" spans="18:18" x14ac:dyDescent="0.25">
      <c r="R63" s="3">
        <v>63000</v>
      </c>
    </row>
    <row r="64" spans="18:18" x14ac:dyDescent="0.25">
      <c r="R64" s="3">
        <v>64000</v>
      </c>
    </row>
    <row r="65" spans="18:18" x14ac:dyDescent="0.25">
      <c r="R65" s="3">
        <v>65000</v>
      </c>
    </row>
    <row r="66" spans="18:18" x14ac:dyDescent="0.25">
      <c r="R66" s="3">
        <v>66000</v>
      </c>
    </row>
    <row r="67" spans="18:18" x14ac:dyDescent="0.25">
      <c r="R67" s="3">
        <v>67000</v>
      </c>
    </row>
    <row r="68" spans="18:18" x14ac:dyDescent="0.25">
      <c r="R68" s="3">
        <v>68000</v>
      </c>
    </row>
    <row r="69" spans="18:18" x14ac:dyDescent="0.25">
      <c r="R69" s="3">
        <v>69000</v>
      </c>
    </row>
    <row r="70" spans="18:18" x14ac:dyDescent="0.25">
      <c r="R70" s="3">
        <v>70000</v>
      </c>
    </row>
    <row r="71" spans="18:18" x14ac:dyDescent="0.25">
      <c r="R71" s="3">
        <v>71000</v>
      </c>
    </row>
    <row r="72" spans="18:18" x14ac:dyDescent="0.25">
      <c r="R72" s="3">
        <v>72000</v>
      </c>
    </row>
    <row r="73" spans="18:18" x14ac:dyDescent="0.25">
      <c r="R73" s="3">
        <v>73000</v>
      </c>
    </row>
    <row r="74" spans="18:18" x14ac:dyDescent="0.25">
      <c r="R74" s="3">
        <v>74000</v>
      </c>
    </row>
    <row r="75" spans="18:18" x14ac:dyDescent="0.25">
      <c r="R75" s="3">
        <v>75000</v>
      </c>
    </row>
    <row r="76" spans="18:18" x14ac:dyDescent="0.25">
      <c r="R76" s="3">
        <v>76000</v>
      </c>
    </row>
    <row r="77" spans="18:18" x14ac:dyDescent="0.25">
      <c r="R77" s="3">
        <v>77000</v>
      </c>
    </row>
    <row r="78" spans="18:18" x14ac:dyDescent="0.25">
      <c r="R78" s="3">
        <v>78000</v>
      </c>
    </row>
    <row r="79" spans="18:18" x14ac:dyDescent="0.25">
      <c r="R79" s="3">
        <v>79000</v>
      </c>
    </row>
    <row r="80" spans="18:18" x14ac:dyDescent="0.25">
      <c r="R80" s="3">
        <v>80000</v>
      </c>
    </row>
    <row r="81" spans="18:18" x14ac:dyDescent="0.25">
      <c r="R81" s="3">
        <v>81000</v>
      </c>
    </row>
    <row r="82" spans="18:18" x14ac:dyDescent="0.25">
      <c r="R82" s="3">
        <v>82000</v>
      </c>
    </row>
    <row r="83" spans="18:18" x14ac:dyDescent="0.25">
      <c r="R83" s="3">
        <v>83000</v>
      </c>
    </row>
    <row r="84" spans="18:18" x14ac:dyDescent="0.25">
      <c r="R84" s="3">
        <v>84000</v>
      </c>
    </row>
    <row r="85" spans="18:18" x14ac:dyDescent="0.25">
      <c r="R85" s="3">
        <v>85000</v>
      </c>
    </row>
    <row r="86" spans="18:18" x14ac:dyDescent="0.25">
      <c r="R86" s="3">
        <v>86000</v>
      </c>
    </row>
    <row r="87" spans="18:18" x14ac:dyDescent="0.25">
      <c r="R87" s="3">
        <v>87000</v>
      </c>
    </row>
    <row r="88" spans="18:18" x14ac:dyDescent="0.25">
      <c r="R88" s="3">
        <v>88000</v>
      </c>
    </row>
    <row r="89" spans="18:18" x14ac:dyDescent="0.25">
      <c r="R89" s="3">
        <v>89000</v>
      </c>
    </row>
    <row r="90" spans="18:18" x14ac:dyDescent="0.25">
      <c r="R90" s="3">
        <v>90000</v>
      </c>
    </row>
    <row r="91" spans="18:18" x14ac:dyDescent="0.25">
      <c r="R91" s="3">
        <v>91000</v>
      </c>
    </row>
    <row r="92" spans="18:18" x14ac:dyDescent="0.25">
      <c r="R92" s="3">
        <v>92000</v>
      </c>
    </row>
    <row r="93" spans="18:18" x14ac:dyDescent="0.25">
      <c r="R93" s="3">
        <v>93000</v>
      </c>
    </row>
    <row r="94" spans="18:18" x14ac:dyDescent="0.25">
      <c r="R94" s="3">
        <v>94000</v>
      </c>
    </row>
    <row r="95" spans="18:18" x14ac:dyDescent="0.25">
      <c r="R95" s="3">
        <v>95000</v>
      </c>
    </row>
    <row r="96" spans="18:18" x14ac:dyDescent="0.25">
      <c r="R96" s="3">
        <v>96000</v>
      </c>
    </row>
    <row r="97" spans="18:18" x14ac:dyDescent="0.25">
      <c r="R97" s="3">
        <v>97000</v>
      </c>
    </row>
    <row r="98" spans="18:18" x14ac:dyDescent="0.25">
      <c r="R98" s="3">
        <v>98000</v>
      </c>
    </row>
    <row r="99" spans="18:18" x14ac:dyDescent="0.25">
      <c r="R99" s="3">
        <v>99000</v>
      </c>
    </row>
    <row r="100" spans="18:18" x14ac:dyDescent="0.25">
      <c r="R100" s="3">
        <v>100000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CE1C-66F4-4ADC-A754-98C2F28803ED}">
  <dimension ref="A1:K80"/>
  <sheetViews>
    <sheetView tabSelected="1" workbookViewId="0">
      <selection activeCell="A18" sqref="A18"/>
    </sheetView>
  </sheetViews>
  <sheetFormatPr defaultRowHeight="15" x14ac:dyDescent="0.25"/>
  <cols>
    <col min="1" max="1" width="35" customWidth="1"/>
    <col min="2" max="2" width="1" customWidth="1"/>
    <col min="3" max="3" width="12.5703125" style="2" customWidth="1"/>
    <col min="4" max="4" width="3" style="2" customWidth="1"/>
    <col min="5" max="5" width="12.28515625" style="2" customWidth="1"/>
    <col min="6" max="6" width="14.42578125" style="2" customWidth="1"/>
    <col min="7" max="7" width="6.5703125" customWidth="1"/>
    <col min="8" max="8" width="15.85546875" customWidth="1"/>
  </cols>
  <sheetData>
    <row r="1" spans="1:11" ht="19.5" x14ac:dyDescent="0.35">
      <c r="A1" s="74" t="s">
        <v>30</v>
      </c>
      <c r="B1" s="75"/>
      <c r="C1" s="75"/>
      <c r="D1" s="75"/>
      <c r="E1" s="75"/>
      <c r="F1" s="75"/>
      <c r="G1" s="75"/>
      <c r="H1" s="76"/>
    </row>
    <row r="2" spans="1:11" ht="20.25" thickBot="1" x14ac:dyDescent="0.4">
      <c r="A2" s="77" t="s">
        <v>31</v>
      </c>
      <c r="B2" s="78"/>
      <c r="C2" s="78"/>
      <c r="D2" s="78"/>
      <c r="E2" s="78"/>
      <c r="F2" s="78"/>
      <c r="G2" s="78"/>
      <c r="H2" s="79"/>
    </row>
    <row r="3" spans="1:11" x14ac:dyDescent="0.25">
      <c r="A3" s="64"/>
      <c r="B3" s="64"/>
      <c r="C3" s="64"/>
      <c r="D3" s="64"/>
      <c r="E3" s="64"/>
      <c r="F3" s="64"/>
      <c r="G3" s="64"/>
      <c r="H3" s="64"/>
    </row>
    <row r="4" spans="1:11" ht="17.100000000000001" customHeight="1" x14ac:dyDescent="0.3">
      <c r="A4" s="15" t="s">
        <v>32</v>
      </c>
      <c r="B4" s="80"/>
      <c r="C4" s="80"/>
      <c r="D4" s="80"/>
      <c r="E4" s="80"/>
      <c r="F4" s="80"/>
      <c r="G4" s="80"/>
      <c r="H4" s="80"/>
    </row>
    <row r="5" spans="1:11" ht="17.100000000000001" customHeight="1" x14ac:dyDescent="0.3">
      <c r="A5" s="16" t="s">
        <v>33</v>
      </c>
      <c r="B5" s="72"/>
      <c r="C5" s="72"/>
      <c r="D5" s="72"/>
      <c r="E5" s="72"/>
      <c r="F5" s="72"/>
      <c r="G5" s="72"/>
      <c r="H5" s="72"/>
    </row>
    <row r="6" spans="1:11" ht="17.100000000000001" customHeight="1" x14ac:dyDescent="0.3">
      <c r="A6" s="16" t="s">
        <v>34</v>
      </c>
      <c r="B6" s="72"/>
      <c r="C6" s="72"/>
      <c r="D6" s="72"/>
      <c r="E6" s="72"/>
      <c r="F6" s="72"/>
      <c r="G6" s="72"/>
      <c r="H6" s="72"/>
    </row>
    <row r="7" spans="1:11" ht="17.100000000000001" customHeight="1" x14ac:dyDescent="0.3">
      <c r="A7" s="16" t="s">
        <v>35</v>
      </c>
      <c r="B7" s="71"/>
      <c r="C7" s="72"/>
      <c r="D7" s="72"/>
      <c r="E7" s="72"/>
      <c r="F7" s="72"/>
      <c r="G7" s="72"/>
      <c r="H7" s="72"/>
    </row>
    <row r="8" spans="1:11" ht="17.100000000000001" customHeight="1" x14ac:dyDescent="0.3">
      <c r="A8" s="16" t="s">
        <v>37</v>
      </c>
      <c r="B8" s="72"/>
      <c r="C8" s="72"/>
      <c r="D8" s="72"/>
      <c r="E8" s="72"/>
      <c r="F8" s="72"/>
      <c r="G8" s="72"/>
      <c r="H8" s="72"/>
    </row>
    <row r="9" spans="1:11" ht="17.100000000000001" customHeight="1" x14ac:dyDescent="0.3">
      <c r="A9" s="16" t="s">
        <v>36</v>
      </c>
      <c r="B9" s="73"/>
      <c r="C9" s="72"/>
      <c r="D9" s="72"/>
      <c r="E9" s="72"/>
      <c r="F9" s="72"/>
      <c r="G9" s="72"/>
      <c r="H9" s="72"/>
    </row>
    <row r="10" spans="1:11" ht="9" customHeight="1" x14ac:dyDescent="0.25"/>
    <row r="11" spans="1:11" ht="29.25" customHeight="1" thickBot="1" x14ac:dyDescent="0.3">
      <c r="A11" s="18" t="s">
        <v>73</v>
      </c>
      <c r="B11" s="18"/>
      <c r="C11" s="19" t="s">
        <v>6</v>
      </c>
      <c r="D11" s="18"/>
      <c r="E11" s="19" t="s">
        <v>76</v>
      </c>
      <c r="F11" s="18" t="s">
        <v>7</v>
      </c>
      <c r="G11" s="21"/>
      <c r="H11" s="20" t="s">
        <v>53</v>
      </c>
    </row>
    <row r="12" spans="1:11" ht="15.75" x14ac:dyDescent="0.3">
      <c r="A12" s="38"/>
      <c r="B12" s="22"/>
      <c r="C12" s="23"/>
      <c r="D12" s="24"/>
      <c r="E12" s="25"/>
      <c r="F12" s="25"/>
      <c r="G12" s="17"/>
      <c r="H12" s="26">
        <f>IFERROR(SUM(E51:E52),0)</f>
        <v>0</v>
      </c>
    </row>
    <row r="13" spans="1:11" ht="15.75" x14ac:dyDescent="0.3">
      <c r="A13" s="81"/>
      <c r="B13" s="22"/>
      <c r="C13" s="27"/>
      <c r="D13" s="28"/>
      <c r="E13" s="29"/>
      <c r="F13" s="29"/>
      <c r="G13" s="17"/>
      <c r="H13" s="30">
        <f>IFERROR(SUM(E53:E54),0)</f>
        <v>0</v>
      </c>
    </row>
    <row r="14" spans="1:11" ht="15.75" x14ac:dyDescent="0.3">
      <c r="A14" s="82"/>
      <c r="B14" s="22"/>
      <c r="C14" s="31"/>
      <c r="D14" s="32"/>
      <c r="E14" s="33"/>
      <c r="F14" s="33"/>
      <c r="G14" s="17"/>
      <c r="H14" s="26">
        <f>IFERROR(SUM(E55:E56),0)</f>
        <v>0</v>
      </c>
      <c r="K14" s="4"/>
    </row>
    <row r="15" spans="1:11" ht="15.75" x14ac:dyDescent="0.3">
      <c r="A15" s="81"/>
      <c r="B15" s="22"/>
      <c r="C15" s="27"/>
      <c r="D15" s="28"/>
      <c r="E15" s="29"/>
      <c r="F15" s="29"/>
      <c r="G15" s="17"/>
      <c r="H15" s="30">
        <f>IFERROR(SUM(E57:E58),0)</f>
        <v>0</v>
      </c>
    </row>
    <row r="16" spans="1:11" ht="15.75" x14ac:dyDescent="0.3">
      <c r="A16" s="82"/>
      <c r="B16" s="22"/>
      <c r="C16" s="31"/>
      <c r="D16" s="32"/>
      <c r="E16" s="33"/>
      <c r="F16" s="33"/>
      <c r="G16" s="17"/>
      <c r="H16" s="26">
        <f>IFERROR(SUM(E59:E60),0)</f>
        <v>0</v>
      </c>
    </row>
    <row r="17" spans="1:8" ht="15.75" x14ac:dyDescent="0.3">
      <c r="A17" s="81"/>
      <c r="B17" s="22"/>
      <c r="C17" s="27"/>
      <c r="D17" s="28"/>
      <c r="E17" s="29"/>
      <c r="F17" s="29"/>
      <c r="G17" s="17"/>
      <c r="H17" s="30">
        <f>IFERROR(SUM(E61:E62),0)</f>
        <v>0</v>
      </c>
    </row>
    <row r="18" spans="1:8" ht="15.75" x14ac:dyDescent="0.3">
      <c r="A18" s="82"/>
      <c r="B18" s="22"/>
      <c r="C18" s="31"/>
      <c r="D18" s="32"/>
      <c r="E18" s="33"/>
      <c r="F18" s="33"/>
      <c r="G18" s="17"/>
      <c r="H18" s="26">
        <f>IFERROR(SUM(E63:E64),0)</f>
        <v>0</v>
      </c>
    </row>
    <row r="19" spans="1:8" ht="15.75" x14ac:dyDescent="0.3">
      <c r="A19" s="81"/>
      <c r="B19" s="22"/>
      <c r="C19" s="27"/>
      <c r="D19" s="28"/>
      <c r="E19" s="29"/>
      <c r="F19" s="29"/>
      <c r="G19" s="17"/>
      <c r="H19" s="30">
        <f>IFERROR(SUM(E65:E66),0)</f>
        <v>0</v>
      </c>
    </row>
    <row r="20" spans="1:8" ht="15.75" x14ac:dyDescent="0.3">
      <c r="A20" s="82"/>
      <c r="B20" s="22"/>
      <c r="C20" s="31"/>
      <c r="D20" s="32"/>
      <c r="E20" s="33"/>
      <c r="F20" s="33"/>
      <c r="G20" s="17"/>
      <c r="H20" s="26">
        <f>IFERROR(SUM(E67:E68),0)</f>
        <v>0</v>
      </c>
    </row>
    <row r="21" spans="1:8" ht="15.75" x14ac:dyDescent="0.3">
      <c r="A21" s="81"/>
      <c r="B21" s="22"/>
      <c r="C21" s="27"/>
      <c r="D21" s="28"/>
      <c r="E21" s="29"/>
      <c r="F21" s="29"/>
      <c r="G21" s="17"/>
      <c r="H21" s="30">
        <f>IFERROR(SUM(E69:E70),0)</f>
        <v>0</v>
      </c>
    </row>
    <row r="22" spans="1:8" ht="15.75" x14ac:dyDescent="0.3">
      <c r="A22" s="82"/>
      <c r="B22" s="22"/>
      <c r="C22" s="31"/>
      <c r="D22" s="32"/>
      <c r="E22" s="33"/>
      <c r="F22" s="33"/>
      <c r="G22" s="17"/>
      <c r="H22" s="26">
        <f>IFERROR(SUM(E71:E72),0)</f>
        <v>0</v>
      </c>
    </row>
    <row r="23" spans="1:8" ht="15.75" x14ac:dyDescent="0.3">
      <c r="A23" s="81"/>
      <c r="B23" s="22"/>
      <c r="C23" s="27"/>
      <c r="D23" s="28"/>
      <c r="E23" s="29"/>
      <c r="F23" s="29"/>
      <c r="G23" s="17"/>
      <c r="H23" s="30">
        <f>IFERROR(SUM(E73:E74),0)</f>
        <v>0</v>
      </c>
    </row>
    <row r="24" spans="1:8" ht="15.75" x14ac:dyDescent="0.3">
      <c r="A24" s="82"/>
      <c r="B24" s="22"/>
      <c r="C24" s="31"/>
      <c r="D24" s="32"/>
      <c r="E24" s="33"/>
      <c r="F24" s="33"/>
      <c r="G24" s="17"/>
      <c r="H24" s="26">
        <f>IFERROR(SUM(E75:E76),0)</f>
        <v>0</v>
      </c>
    </row>
    <row r="25" spans="1:8" ht="15.75" x14ac:dyDescent="0.3">
      <c r="A25" s="81"/>
      <c r="B25" s="22"/>
      <c r="C25" s="27"/>
      <c r="D25" s="28"/>
      <c r="E25" s="29"/>
      <c r="F25" s="29"/>
      <c r="G25" s="17"/>
      <c r="H25" s="30">
        <f>IFERROR(SUM(E77:E78),0)</f>
        <v>0</v>
      </c>
    </row>
    <row r="26" spans="1:8" ht="15.75" x14ac:dyDescent="0.3">
      <c r="A26" s="82"/>
      <c r="B26" s="22"/>
      <c r="C26" s="31"/>
      <c r="D26" s="32"/>
      <c r="E26" s="33"/>
      <c r="F26" s="33"/>
      <c r="G26" s="17"/>
      <c r="H26" s="26">
        <f>IFERROR(SUM(E79:E80),0)</f>
        <v>0</v>
      </c>
    </row>
    <row r="27" spans="1:8" ht="9" customHeight="1" x14ac:dyDescent="0.3">
      <c r="A27" s="17"/>
      <c r="B27" s="17"/>
      <c r="C27" s="34"/>
      <c r="D27" s="34"/>
      <c r="E27" s="34"/>
      <c r="F27" s="34"/>
      <c r="G27" s="17"/>
      <c r="H27" s="17"/>
    </row>
    <row r="28" spans="1:8" ht="16.5" thickBot="1" x14ac:dyDescent="0.35">
      <c r="A28" s="39" t="s">
        <v>38</v>
      </c>
      <c r="B28" s="39"/>
      <c r="C28" s="35"/>
      <c r="D28" s="34"/>
      <c r="E28" s="34"/>
      <c r="F28" s="34"/>
      <c r="G28" s="36" t="s">
        <v>54</v>
      </c>
      <c r="H28" s="37">
        <f>SUM(H12:H27)</f>
        <v>0</v>
      </c>
    </row>
    <row r="29" spans="1:8" ht="12.95" customHeight="1" thickTop="1" x14ac:dyDescent="0.3">
      <c r="A29" s="70" t="s">
        <v>39</v>
      </c>
      <c r="B29" s="70"/>
      <c r="C29" s="70"/>
      <c r="D29" s="70"/>
      <c r="E29" s="70"/>
      <c r="F29" s="34"/>
      <c r="G29" s="17"/>
      <c r="H29" s="17"/>
    </row>
    <row r="30" spans="1:8" ht="12.95" customHeight="1" x14ac:dyDescent="0.3">
      <c r="A30" s="70" t="s">
        <v>40</v>
      </c>
      <c r="B30" s="70"/>
      <c r="C30" s="70"/>
      <c r="D30" s="70"/>
      <c r="E30" s="70"/>
      <c r="F30" s="34"/>
      <c r="G30" s="17"/>
      <c r="H30" s="17"/>
    </row>
    <row r="31" spans="1:8" ht="12.95" customHeight="1" x14ac:dyDescent="0.3">
      <c r="A31" s="70" t="s">
        <v>41</v>
      </c>
      <c r="B31" s="70"/>
      <c r="C31" s="70"/>
      <c r="D31" s="70"/>
      <c r="E31" s="70"/>
      <c r="F31" s="34"/>
      <c r="G31" s="17"/>
      <c r="H31" s="17"/>
    </row>
    <row r="32" spans="1:8" ht="12.95" customHeight="1" x14ac:dyDescent="0.3">
      <c r="A32" s="70" t="s">
        <v>42</v>
      </c>
      <c r="B32" s="70"/>
      <c r="C32" s="70"/>
      <c r="D32" s="70"/>
      <c r="E32" s="70"/>
      <c r="F32" s="34"/>
      <c r="G32" s="17"/>
      <c r="H32" s="17"/>
    </row>
    <row r="33" spans="1:8" ht="15.75" x14ac:dyDescent="0.3">
      <c r="A33" s="63"/>
      <c r="B33" s="63"/>
      <c r="C33" s="63"/>
      <c r="D33" s="63"/>
      <c r="E33" s="63"/>
      <c r="F33" s="63"/>
      <c r="G33" s="63"/>
      <c r="H33" s="63"/>
    </row>
    <row r="34" spans="1:8" ht="12" customHeight="1" x14ac:dyDescent="0.3">
      <c r="A34" s="67" t="s">
        <v>43</v>
      </c>
      <c r="B34" s="67"/>
      <c r="C34" s="67"/>
      <c r="D34" s="67"/>
      <c r="E34" s="67"/>
      <c r="F34" s="67"/>
      <c r="G34" s="40"/>
      <c r="H34" s="40"/>
    </row>
    <row r="35" spans="1:8" ht="12" customHeight="1" x14ac:dyDescent="0.25">
      <c r="A35" s="67" t="s">
        <v>44</v>
      </c>
      <c r="B35" s="67"/>
      <c r="C35" s="67"/>
      <c r="D35" s="67"/>
      <c r="E35" s="67"/>
      <c r="F35" s="67"/>
      <c r="G35" s="67"/>
      <c r="H35" s="67"/>
    </row>
    <row r="36" spans="1:8" ht="12" customHeight="1" x14ac:dyDescent="0.25">
      <c r="A36" s="67" t="s">
        <v>45</v>
      </c>
      <c r="B36" s="67"/>
      <c r="C36" s="67"/>
      <c r="D36" s="67"/>
      <c r="E36" s="67"/>
      <c r="F36" s="67"/>
      <c r="G36" s="67"/>
      <c r="H36" s="67"/>
    </row>
    <row r="37" spans="1:8" ht="12" customHeight="1" x14ac:dyDescent="0.25">
      <c r="A37" s="67" t="s">
        <v>46</v>
      </c>
      <c r="B37" s="67"/>
      <c r="C37" s="67"/>
      <c r="D37" s="67"/>
      <c r="E37" s="67"/>
      <c r="F37" s="67"/>
      <c r="G37" s="67"/>
      <c r="H37" s="67"/>
    </row>
    <row r="38" spans="1:8" ht="12" customHeight="1" x14ac:dyDescent="0.25">
      <c r="A38" s="67" t="s">
        <v>47</v>
      </c>
      <c r="B38" s="67"/>
      <c r="C38" s="67"/>
      <c r="D38" s="67"/>
      <c r="E38" s="67"/>
      <c r="F38" s="67"/>
      <c r="G38" s="67"/>
      <c r="H38" s="67"/>
    </row>
    <row r="39" spans="1:8" ht="15.75" x14ac:dyDescent="0.3">
      <c r="A39" s="63"/>
      <c r="B39" s="63"/>
      <c r="C39" s="63"/>
      <c r="D39" s="63"/>
      <c r="E39" s="63"/>
      <c r="F39" s="63"/>
      <c r="G39" s="63"/>
      <c r="H39" s="63"/>
    </row>
    <row r="40" spans="1:8" ht="20.25" customHeight="1" thickBot="1" x14ac:dyDescent="0.35">
      <c r="A40" s="69" t="s">
        <v>48</v>
      </c>
      <c r="B40" s="69"/>
      <c r="C40" s="69"/>
      <c r="D40" s="69"/>
      <c r="E40" s="69"/>
      <c r="F40" s="41" t="s">
        <v>49</v>
      </c>
      <c r="G40" s="68"/>
      <c r="H40" s="68"/>
    </row>
    <row r="41" spans="1:8" ht="15" customHeight="1" x14ac:dyDescent="0.25">
      <c r="A41" s="65" t="s">
        <v>50</v>
      </c>
      <c r="B41" s="65"/>
      <c r="C41" s="65"/>
      <c r="D41" s="65"/>
      <c r="E41" s="65"/>
      <c r="F41" s="65"/>
      <c r="G41" s="65"/>
      <c r="H41" s="65"/>
    </row>
    <row r="42" spans="1:8" ht="9" customHeight="1" x14ac:dyDescent="0.25">
      <c r="A42" s="42"/>
      <c r="B42" s="42"/>
      <c r="C42" s="42"/>
      <c r="D42" s="42"/>
      <c r="E42" s="42"/>
      <c r="F42" s="42"/>
      <c r="G42" s="42"/>
      <c r="H42" s="42"/>
    </row>
    <row r="43" spans="1:8" ht="15" customHeight="1" thickBot="1" x14ac:dyDescent="0.3">
      <c r="A43" s="42"/>
      <c r="B43" s="42"/>
      <c r="C43" s="66" t="s">
        <v>72</v>
      </c>
      <c r="D43" s="66"/>
      <c r="E43" s="42"/>
      <c r="F43" s="42"/>
      <c r="G43" s="42"/>
      <c r="H43" s="42"/>
    </row>
    <row r="44" spans="1:8" ht="12.95" customHeight="1" x14ac:dyDescent="0.25">
      <c r="A44" s="42"/>
      <c r="B44" s="42"/>
      <c r="C44" s="43" t="s">
        <v>51</v>
      </c>
      <c r="D44" s="44" t="s">
        <v>52</v>
      </c>
      <c r="E44" s="45" t="s">
        <v>51</v>
      </c>
      <c r="F44" s="46" t="s">
        <v>74</v>
      </c>
      <c r="G44" s="42"/>
      <c r="H44" s="42"/>
    </row>
    <row r="45" spans="1:8" ht="12.95" customHeight="1" x14ac:dyDescent="0.25">
      <c r="A45" s="42"/>
      <c r="B45" s="42"/>
      <c r="C45" s="47" t="s">
        <v>55</v>
      </c>
      <c r="D45" s="48">
        <f>SUMIF($A$51:$A$80,C45,$C$51:$C$80)</f>
        <v>0</v>
      </c>
      <c r="E45" s="49" t="s">
        <v>59</v>
      </c>
      <c r="F45" s="50">
        <f>SUMIF($A$51:$A$80,E45,$C$51:$C$80)</f>
        <v>0</v>
      </c>
      <c r="G45" s="42"/>
      <c r="H45" s="42"/>
    </row>
    <row r="46" spans="1:8" ht="12.95" customHeight="1" x14ac:dyDescent="0.3">
      <c r="A46" s="17"/>
      <c r="B46" s="17"/>
      <c r="C46" s="51" t="s">
        <v>56</v>
      </c>
      <c r="D46" s="52">
        <f t="shared" ref="D46:D47" si="0">SUMIF($A$51:$A$80,C46,$C$51:$C$80)</f>
        <v>0</v>
      </c>
      <c r="E46" s="53" t="s">
        <v>60</v>
      </c>
      <c r="F46" s="54">
        <f>SUMIF($A$51:$A$80,E46,$C$51:$C$80)</f>
        <v>0</v>
      </c>
      <c r="G46" s="17"/>
      <c r="H46" s="17"/>
    </row>
    <row r="47" spans="1:8" ht="12.95" customHeight="1" x14ac:dyDescent="0.3">
      <c r="A47" s="17"/>
      <c r="B47" s="17"/>
      <c r="C47" s="55" t="s">
        <v>57</v>
      </c>
      <c r="D47" s="56">
        <f t="shared" si="0"/>
        <v>0</v>
      </c>
      <c r="E47" s="57" t="s">
        <v>61</v>
      </c>
      <c r="F47" s="58">
        <f>SUMIF($A$51:$A$80,E47,$C$51:$C$80)</f>
        <v>0</v>
      </c>
      <c r="G47" s="17"/>
      <c r="H47" s="17"/>
    </row>
    <row r="48" spans="1:8" ht="12.95" customHeight="1" thickBot="1" x14ac:dyDescent="0.35">
      <c r="A48" s="17"/>
      <c r="B48" s="17"/>
      <c r="C48" s="59" t="s">
        <v>58</v>
      </c>
      <c r="D48" s="60">
        <f>SUMIF($A$51:$A$80,C48,$C$51:$C$80)</f>
        <v>0</v>
      </c>
      <c r="E48" s="61" t="s">
        <v>62</v>
      </c>
      <c r="F48" s="62">
        <f>SUMIF($A$51:$A$80,E48,$C$51:$C$80)</f>
        <v>0</v>
      </c>
      <c r="G48" s="17"/>
      <c r="H48" s="17"/>
    </row>
    <row r="49" spans="1:6" ht="9" customHeight="1" x14ac:dyDescent="0.25"/>
    <row r="50" spans="1:6" hidden="1" x14ac:dyDescent="0.25">
      <c r="A50" s="11" t="s">
        <v>51</v>
      </c>
      <c r="B50" s="11"/>
      <c r="C50" s="12" t="s">
        <v>52</v>
      </c>
      <c r="D50" s="12" t="s">
        <v>53</v>
      </c>
      <c r="E50" s="12" t="s">
        <v>54</v>
      </c>
      <c r="F50" s="12"/>
    </row>
    <row r="51" spans="1:6" hidden="1" x14ac:dyDescent="0.25">
      <c r="A51" s="13" t="e">
        <f>VLOOKUP(E12,Sheet2!A1:E4,2,FALSE)</f>
        <v>#N/A</v>
      </c>
      <c r="B51" s="13"/>
      <c r="C51" s="14">
        <v>1</v>
      </c>
      <c r="D51" s="14" t="e">
        <f>VLOOKUP(E12,Sheet2!A1:E4,3,FALSE)</f>
        <v>#N/A</v>
      </c>
      <c r="E51" s="14" t="e">
        <f>SUM(C51*D51)</f>
        <v>#N/A</v>
      </c>
      <c r="F51" s="12">
        <v>1</v>
      </c>
    </row>
    <row r="52" spans="1:6" hidden="1" x14ac:dyDescent="0.25">
      <c r="A52" s="13" t="e">
        <f>VLOOKUP(E12,Sheet2!A1:E4,4,FALSE)</f>
        <v>#N/A</v>
      </c>
      <c r="B52" s="13"/>
      <c r="C52" s="14">
        <f>SUM(C12-3000)/1000</f>
        <v>-3</v>
      </c>
      <c r="D52" s="14" t="e">
        <f>VLOOKUP('MRS Form'!E12,Sheet2!A1:E4,5,FALSE)</f>
        <v>#N/A</v>
      </c>
      <c r="E52" s="14" t="e">
        <f>SUM(C52*D52)</f>
        <v>#N/A</v>
      </c>
      <c r="F52" s="12"/>
    </row>
    <row r="53" spans="1:6" hidden="1" x14ac:dyDescent="0.25">
      <c r="A53" s="13" t="e">
        <f>VLOOKUP(E13,Sheet2!A1:E4,2,FALSE)</f>
        <v>#N/A</v>
      </c>
      <c r="B53" s="13"/>
      <c r="C53" s="14">
        <v>1</v>
      </c>
      <c r="D53" s="14" t="e">
        <f>VLOOKUP(E13,Sheet2!A1:E4,3,FALSE)</f>
        <v>#N/A</v>
      </c>
      <c r="E53" s="14" t="e">
        <f t="shared" ref="E53:E58" si="1">SUM(C53*D53)</f>
        <v>#N/A</v>
      </c>
      <c r="F53" s="12">
        <v>2</v>
      </c>
    </row>
    <row r="54" spans="1:6" hidden="1" x14ac:dyDescent="0.25">
      <c r="A54" s="13" t="e">
        <f>VLOOKUP(E13,Sheet2!A1:E4,4,FALSE)</f>
        <v>#N/A</v>
      </c>
      <c r="B54" s="13"/>
      <c r="C54" s="14">
        <f>SUM(C13-3000)/1000</f>
        <v>-3</v>
      </c>
      <c r="D54" s="14" t="e">
        <f>VLOOKUP('MRS Form'!E13,Sheet2!A1:E4,5,FALSE)</f>
        <v>#N/A</v>
      </c>
      <c r="E54" s="14" t="e">
        <f t="shared" si="1"/>
        <v>#N/A</v>
      </c>
      <c r="F54" s="12"/>
    </row>
    <row r="55" spans="1:6" hidden="1" x14ac:dyDescent="0.25">
      <c r="A55" s="13" t="e">
        <f>VLOOKUP(E14,Sheet2!A1:E4,2,FALSE)</f>
        <v>#N/A</v>
      </c>
      <c r="B55" s="13"/>
      <c r="C55" s="14">
        <v>1</v>
      </c>
      <c r="D55" s="14" t="e">
        <f>VLOOKUP(E14,Sheet2!A1:E4,3,FALSE)</f>
        <v>#N/A</v>
      </c>
      <c r="E55" s="14" t="e">
        <f t="shared" si="1"/>
        <v>#N/A</v>
      </c>
      <c r="F55" s="12">
        <v>3</v>
      </c>
    </row>
    <row r="56" spans="1:6" hidden="1" x14ac:dyDescent="0.25">
      <c r="A56" s="13" t="e">
        <f>VLOOKUP(E14,Sheet2!A1:E4,4,FALSE)</f>
        <v>#N/A</v>
      </c>
      <c r="B56" s="13"/>
      <c r="C56" s="14">
        <f>SUM(C14-3000)/1000</f>
        <v>-3</v>
      </c>
      <c r="D56" s="14" t="e">
        <f>VLOOKUP('MRS Form'!E14,Sheet2!A1:E4,5,FALSE)</f>
        <v>#N/A</v>
      </c>
      <c r="E56" s="14" t="e">
        <f t="shared" si="1"/>
        <v>#N/A</v>
      </c>
      <c r="F56" s="12"/>
    </row>
    <row r="57" spans="1:6" hidden="1" x14ac:dyDescent="0.25">
      <c r="A57" s="13" t="e">
        <f>VLOOKUP(E15,Sheet2!A1:E4,2,FALSE)</f>
        <v>#N/A</v>
      </c>
      <c r="B57" s="13"/>
      <c r="C57" s="14">
        <v>1</v>
      </c>
      <c r="D57" s="14" t="e">
        <f>VLOOKUP(E15,Sheet2!A1:E4,3,FALSE)</f>
        <v>#N/A</v>
      </c>
      <c r="E57" s="14" t="e">
        <f t="shared" si="1"/>
        <v>#N/A</v>
      </c>
      <c r="F57" s="12">
        <v>4</v>
      </c>
    </row>
    <row r="58" spans="1:6" hidden="1" x14ac:dyDescent="0.25">
      <c r="A58" s="13" t="e">
        <f>VLOOKUP(E15,Sheet2!A1:E4,4,FALSE)</f>
        <v>#N/A</v>
      </c>
      <c r="B58" s="13"/>
      <c r="C58" s="14">
        <f>SUM(C15-3000)/1000</f>
        <v>-3</v>
      </c>
      <c r="D58" s="14" t="e">
        <f>VLOOKUP('MRS Form'!E15,Sheet2!A1:E4,5,FALSE)</f>
        <v>#N/A</v>
      </c>
      <c r="E58" s="14" t="e">
        <f t="shared" si="1"/>
        <v>#N/A</v>
      </c>
      <c r="F58" s="12"/>
    </row>
    <row r="59" spans="1:6" hidden="1" x14ac:dyDescent="0.25">
      <c r="A59" s="13" t="e">
        <f>VLOOKUP(E16,Sheet2!A1:E4,2,FALSE)</f>
        <v>#N/A</v>
      </c>
      <c r="B59" s="13"/>
      <c r="C59" s="14">
        <v>1</v>
      </c>
      <c r="D59" s="14" t="e">
        <f>VLOOKUP(E16,Sheet2!A1:E4,3,FALSE)</f>
        <v>#N/A</v>
      </c>
      <c r="E59" s="14" t="e">
        <f t="shared" ref="E59:E80" si="2">SUM(C59*D59)</f>
        <v>#N/A</v>
      </c>
      <c r="F59" s="12">
        <v>5</v>
      </c>
    </row>
    <row r="60" spans="1:6" hidden="1" x14ac:dyDescent="0.25">
      <c r="A60" s="13" t="e">
        <f>VLOOKUP(E16,Sheet2!A1:E4,4,FALSE)</f>
        <v>#N/A</v>
      </c>
      <c r="B60" s="13"/>
      <c r="C60" s="14">
        <f>SUM(C16-3000)/1000</f>
        <v>-3</v>
      </c>
      <c r="D60" s="14" t="e">
        <f>VLOOKUP('MRS Form'!E16,Sheet2!A1:E4,5,FALSE)</f>
        <v>#N/A</v>
      </c>
      <c r="E60" s="14" t="e">
        <f t="shared" si="2"/>
        <v>#N/A</v>
      </c>
      <c r="F60" s="12"/>
    </row>
    <row r="61" spans="1:6" hidden="1" x14ac:dyDescent="0.25">
      <c r="A61" s="13" t="e">
        <f>VLOOKUP(E17,Sheet2!A1:E4,2,FALSE)</f>
        <v>#N/A</v>
      </c>
      <c r="B61" s="13"/>
      <c r="C61" s="14">
        <v>1</v>
      </c>
      <c r="D61" s="14" t="e">
        <f>VLOOKUP(E17,Sheet2!A1:E4,3,FALSE)</f>
        <v>#N/A</v>
      </c>
      <c r="E61" s="14" t="e">
        <f t="shared" si="2"/>
        <v>#N/A</v>
      </c>
      <c r="F61" s="12">
        <v>6</v>
      </c>
    </row>
    <row r="62" spans="1:6" hidden="1" x14ac:dyDescent="0.25">
      <c r="A62" s="13" t="e">
        <f>VLOOKUP(E17,Sheet2!A1:E4,4,FALSE)</f>
        <v>#N/A</v>
      </c>
      <c r="B62" s="13"/>
      <c r="C62" s="14">
        <f>SUM(C17-3000)/1000</f>
        <v>-3</v>
      </c>
      <c r="D62" s="14" t="e">
        <f>VLOOKUP('MRS Form'!E17,Sheet2!A1:E4,5,FALSE)</f>
        <v>#N/A</v>
      </c>
      <c r="E62" s="14" t="e">
        <f t="shared" si="2"/>
        <v>#N/A</v>
      </c>
      <c r="F62" s="12"/>
    </row>
    <row r="63" spans="1:6" hidden="1" x14ac:dyDescent="0.25">
      <c r="A63" s="13" t="e">
        <f>VLOOKUP(E18,Sheet2!A1:E4,2,FALSE)</f>
        <v>#N/A</v>
      </c>
      <c r="B63" s="13"/>
      <c r="C63" s="14">
        <v>1</v>
      </c>
      <c r="D63" s="14" t="e">
        <f>VLOOKUP(E18,Sheet2!A1:E4,3,FALSE)</f>
        <v>#N/A</v>
      </c>
      <c r="E63" s="14" t="e">
        <f t="shared" si="2"/>
        <v>#N/A</v>
      </c>
      <c r="F63" s="12">
        <v>7</v>
      </c>
    </row>
    <row r="64" spans="1:6" hidden="1" x14ac:dyDescent="0.25">
      <c r="A64" s="13" t="e">
        <f>VLOOKUP(E18,Sheet2!A1:E4,4,FALSE)</f>
        <v>#N/A</v>
      </c>
      <c r="B64" s="13"/>
      <c r="C64" s="14">
        <f>SUM(C18-3000)/1000</f>
        <v>-3</v>
      </c>
      <c r="D64" s="14" t="e">
        <f>VLOOKUP('MRS Form'!E18,Sheet2!A1:E4,5,FALSE)</f>
        <v>#N/A</v>
      </c>
      <c r="E64" s="14" t="e">
        <f t="shared" si="2"/>
        <v>#N/A</v>
      </c>
      <c r="F64" s="12"/>
    </row>
    <row r="65" spans="1:6" hidden="1" x14ac:dyDescent="0.25">
      <c r="A65" s="13" t="e">
        <f>VLOOKUP(E19,Sheet2!A1:E4,2,FALSE)</f>
        <v>#N/A</v>
      </c>
      <c r="B65" s="13"/>
      <c r="C65" s="14">
        <v>1</v>
      </c>
      <c r="D65" s="14" t="e">
        <f>VLOOKUP(E19,Sheet2!A1:E4,3,FALSE)</f>
        <v>#N/A</v>
      </c>
      <c r="E65" s="14" t="e">
        <f t="shared" si="2"/>
        <v>#N/A</v>
      </c>
      <c r="F65" s="12">
        <v>8</v>
      </c>
    </row>
    <row r="66" spans="1:6" hidden="1" x14ac:dyDescent="0.25">
      <c r="A66" s="13" t="e">
        <f>VLOOKUP(E19,Sheet2!A1:E4,4,FALSE)</f>
        <v>#N/A</v>
      </c>
      <c r="B66" s="13"/>
      <c r="C66" s="14">
        <f>SUM(C19-3000)/1000</f>
        <v>-3</v>
      </c>
      <c r="D66" s="14" t="e">
        <f>VLOOKUP('MRS Form'!E19,Sheet2!A1:E4,5,FALSE)</f>
        <v>#N/A</v>
      </c>
      <c r="E66" s="14" t="e">
        <f t="shared" si="2"/>
        <v>#N/A</v>
      </c>
      <c r="F66" s="12"/>
    </row>
    <row r="67" spans="1:6" hidden="1" x14ac:dyDescent="0.25">
      <c r="A67" s="13" t="e">
        <f>VLOOKUP(E20,Sheet2!A1:E4,2,FALSE)</f>
        <v>#N/A</v>
      </c>
      <c r="B67" s="13"/>
      <c r="C67" s="14">
        <v>1</v>
      </c>
      <c r="D67" s="14" t="e">
        <f>VLOOKUP(E20,Sheet2!A1:E4,3,FALSE)</f>
        <v>#N/A</v>
      </c>
      <c r="E67" s="14" t="e">
        <f t="shared" si="2"/>
        <v>#N/A</v>
      </c>
      <c r="F67" s="12">
        <v>9</v>
      </c>
    </row>
    <row r="68" spans="1:6" hidden="1" x14ac:dyDescent="0.25">
      <c r="A68" s="13" t="e">
        <f>VLOOKUP(E20,Sheet2!A1:E4,4,FALSE)</f>
        <v>#N/A</v>
      </c>
      <c r="B68" s="13"/>
      <c r="C68" s="14">
        <f>SUM(C20-3000)/1000</f>
        <v>-3</v>
      </c>
      <c r="D68" s="14" t="e">
        <f>VLOOKUP('MRS Form'!E20,Sheet2!A1:E4,5,FALSE)</f>
        <v>#N/A</v>
      </c>
      <c r="E68" s="14" t="e">
        <f t="shared" si="2"/>
        <v>#N/A</v>
      </c>
      <c r="F68" s="12"/>
    </row>
    <row r="69" spans="1:6" hidden="1" x14ac:dyDescent="0.25">
      <c r="A69" s="13" t="e">
        <f>VLOOKUP(E21,Sheet2!A1:E4,2,FALSE)</f>
        <v>#N/A</v>
      </c>
      <c r="B69" s="13"/>
      <c r="C69" s="14">
        <v>1</v>
      </c>
      <c r="D69" s="14" t="e">
        <f>VLOOKUP(E21,Sheet2!A1:E4,3,FALSE)</f>
        <v>#N/A</v>
      </c>
      <c r="E69" s="14" t="e">
        <f t="shared" si="2"/>
        <v>#N/A</v>
      </c>
      <c r="F69" s="12">
        <v>10</v>
      </c>
    </row>
    <row r="70" spans="1:6" hidden="1" x14ac:dyDescent="0.25">
      <c r="A70" s="13" t="e">
        <f>VLOOKUP(E21,Sheet2!A1:E4,4,FALSE)</f>
        <v>#N/A</v>
      </c>
      <c r="B70" s="13"/>
      <c r="C70" s="14">
        <f>SUM(C21-3000)/1000</f>
        <v>-3</v>
      </c>
      <c r="D70" s="14" t="e">
        <f>VLOOKUP('MRS Form'!E21,Sheet2!A1:E4,5,FALSE)</f>
        <v>#N/A</v>
      </c>
      <c r="E70" s="14" t="e">
        <f t="shared" si="2"/>
        <v>#N/A</v>
      </c>
      <c r="F70" s="12"/>
    </row>
    <row r="71" spans="1:6" hidden="1" x14ac:dyDescent="0.25">
      <c r="A71" s="13" t="e">
        <f>VLOOKUP(E22,Sheet2!A1:E4,2,FALSE)</f>
        <v>#N/A</v>
      </c>
      <c r="B71" s="13"/>
      <c r="C71" s="14">
        <v>1</v>
      </c>
      <c r="D71" s="14" t="e">
        <f>VLOOKUP(E22,Sheet2!A1:E4,3,FALSE)</f>
        <v>#N/A</v>
      </c>
      <c r="E71" s="14" t="e">
        <f t="shared" si="2"/>
        <v>#N/A</v>
      </c>
      <c r="F71" s="12">
        <v>11</v>
      </c>
    </row>
    <row r="72" spans="1:6" hidden="1" x14ac:dyDescent="0.25">
      <c r="A72" s="13" t="e">
        <f>VLOOKUP(E22,Sheet2!A1:E4,4,FALSE)</f>
        <v>#N/A</v>
      </c>
      <c r="B72" s="13"/>
      <c r="C72" s="14">
        <f>SUM(C22-3000)/1000</f>
        <v>-3</v>
      </c>
      <c r="D72" s="14" t="e">
        <f>VLOOKUP('MRS Form'!E22,Sheet2!A1:E4,5,FALSE)</f>
        <v>#N/A</v>
      </c>
      <c r="E72" s="14" t="e">
        <f t="shared" si="2"/>
        <v>#N/A</v>
      </c>
      <c r="F72" s="12"/>
    </row>
    <row r="73" spans="1:6" hidden="1" x14ac:dyDescent="0.25">
      <c r="A73" s="13" t="e">
        <f>VLOOKUP(E23,Sheet2!A1:E4,2,FALSE)</f>
        <v>#N/A</v>
      </c>
      <c r="B73" s="13"/>
      <c r="C73" s="14">
        <v>1</v>
      </c>
      <c r="D73" s="14" t="e">
        <f>VLOOKUP(E23,Sheet2!A1:E4,3,FALSE)</f>
        <v>#N/A</v>
      </c>
      <c r="E73" s="14" t="e">
        <f t="shared" si="2"/>
        <v>#N/A</v>
      </c>
      <c r="F73" s="12">
        <v>12</v>
      </c>
    </row>
    <row r="74" spans="1:6" hidden="1" x14ac:dyDescent="0.25">
      <c r="A74" s="13" t="e">
        <f>VLOOKUP(E23,Sheet2!A1:E4,4,FALSE)</f>
        <v>#N/A</v>
      </c>
      <c r="B74" s="13"/>
      <c r="C74" s="14">
        <f>SUM(C23-3000)/1000</f>
        <v>-3</v>
      </c>
      <c r="D74" s="14" t="e">
        <f>VLOOKUP('MRS Form'!E23,Sheet2!A1:E4,5,FALSE)</f>
        <v>#N/A</v>
      </c>
      <c r="E74" s="14" t="e">
        <f t="shared" si="2"/>
        <v>#N/A</v>
      </c>
      <c r="F74" s="12"/>
    </row>
    <row r="75" spans="1:6" hidden="1" x14ac:dyDescent="0.25">
      <c r="A75" s="13" t="e">
        <f>VLOOKUP(E24,Sheet2!A1:E4,2,FALSE)</f>
        <v>#N/A</v>
      </c>
      <c r="B75" s="13"/>
      <c r="C75" s="14">
        <v>1</v>
      </c>
      <c r="D75" s="14" t="e">
        <f>VLOOKUP(E24,Sheet2!A1:E4,3,FALSE)</f>
        <v>#N/A</v>
      </c>
      <c r="E75" s="14" t="e">
        <f t="shared" si="2"/>
        <v>#N/A</v>
      </c>
      <c r="F75" s="12">
        <v>13</v>
      </c>
    </row>
    <row r="76" spans="1:6" hidden="1" x14ac:dyDescent="0.25">
      <c r="A76" s="13" t="e">
        <f>VLOOKUP(E24,Sheet2!A1:E4,4,FALSE)</f>
        <v>#N/A</v>
      </c>
      <c r="B76" s="13"/>
      <c r="C76" s="14">
        <f>SUM(C24-3000)/1000</f>
        <v>-3</v>
      </c>
      <c r="D76" s="14" t="e">
        <f>VLOOKUP('MRS Form'!E24,Sheet2!A1:E4,5,FALSE)</f>
        <v>#N/A</v>
      </c>
      <c r="E76" s="14" t="e">
        <f t="shared" si="2"/>
        <v>#N/A</v>
      </c>
      <c r="F76" s="12"/>
    </row>
    <row r="77" spans="1:6" hidden="1" x14ac:dyDescent="0.25">
      <c r="A77" s="13" t="e">
        <f>VLOOKUP(E25,Sheet2!A1:E4,2,FALSE)</f>
        <v>#N/A</v>
      </c>
      <c r="B77" s="13"/>
      <c r="C77" s="14">
        <v>1</v>
      </c>
      <c r="D77" s="14" t="e">
        <f>VLOOKUP(E25,Sheet2!A1:E4,3,FALSE)</f>
        <v>#N/A</v>
      </c>
      <c r="E77" s="14" t="e">
        <f t="shared" si="2"/>
        <v>#N/A</v>
      </c>
      <c r="F77" s="12">
        <v>14</v>
      </c>
    </row>
    <row r="78" spans="1:6" hidden="1" x14ac:dyDescent="0.25">
      <c r="A78" s="13" t="e">
        <f>VLOOKUP(E25,Sheet2!A1:E4,4,FALSE)</f>
        <v>#N/A</v>
      </c>
      <c r="B78" s="13"/>
      <c r="C78" s="14">
        <f>SUM(C25-3000)/1000</f>
        <v>-3</v>
      </c>
      <c r="D78" s="14" t="e">
        <f>VLOOKUP('MRS Form'!E25,Sheet2!A1:E4,5,FALSE)</f>
        <v>#N/A</v>
      </c>
      <c r="E78" s="14" t="e">
        <f t="shared" si="2"/>
        <v>#N/A</v>
      </c>
      <c r="F78" s="12"/>
    </row>
    <row r="79" spans="1:6" hidden="1" x14ac:dyDescent="0.25">
      <c r="A79" s="13" t="e">
        <f>VLOOKUP(E26,Sheet2!A1:E4,2,FALSE)</f>
        <v>#N/A</v>
      </c>
      <c r="B79" s="13"/>
      <c r="C79" s="14">
        <v>1</v>
      </c>
      <c r="D79" s="14" t="e">
        <f>VLOOKUP(E26,Sheet2!A1:E4,3,FALSE)</f>
        <v>#N/A</v>
      </c>
      <c r="E79" s="14" t="e">
        <f t="shared" si="2"/>
        <v>#N/A</v>
      </c>
      <c r="F79" s="12">
        <v>15</v>
      </c>
    </row>
    <row r="80" spans="1:6" hidden="1" x14ac:dyDescent="0.25">
      <c r="A80" s="13" t="e">
        <f>VLOOKUP(E26,Sheet2!A1:E4,4,FALSE)</f>
        <v>#N/A</v>
      </c>
      <c r="B80" s="13"/>
      <c r="C80" s="14">
        <f>SUM(C26-3000)/1000</f>
        <v>-3</v>
      </c>
      <c r="D80" s="14" t="e">
        <f>VLOOKUP('MRS Form'!E26,Sheet2!A1:E4,5,FALSE)</f>
        <v>#N/A</v>
      </c>
      <c r="E80" s="14" t="e">
        <f t="shared" si="2"/>
        <v>#N/A</v>
      </c>
      <c r="F80" s="12"/>
    </row>
  </sheetData>
  <sheetProtection selectLockedCells="1"/>
  <mergeCells count="24">
    <mergeCell ref="A29:E29"/>
    <mergeCell ref="A30:E30"/>
    <mergeCell ref="A31:E31"/>
    <mergeCell ref="A1:H1"/>
    <mergeCell ref="A2:H2"/>
    <mergeCell ref="B4:H4"/>
    <mergeCell ref="B5:H5"/>
    <mergeCell ref="B6:H6"/>
    <mergeCell ref="A33:H33"/>
    <mergeCell ref="A3:H3"/>
    <mergeCell ref="A41:H41"/>
    <mergeCell ref="C43:D43"/>
    <mergeCell ref="A34:F34"/>
    <mergeCell ref="A35:H35"/>
    <mergeCell ref="A36:H36"/>
    <mergeCell ref="A37:H37"/>
    <mergeCell ref="A38:H38"/>
    <mergeCell ref="G40:H40"/>
    <mergeCell ref="A40:E40"/>
    <mergeCell ref="A39:H39"/>
    <mergeCell ref="A32:E32"/>
    <mergeCell ref="B7:H7"/>
    <mergeCell ref="B8:H8"/>
    <mergeCell ref="B9:H9"/>
  </mergeCells>
  <dataValidations count="6">
    <dataValidation type="list" allowBlank="1" showInputMessage="1" showErrorMessage="1" sqref="A13:A26" xr:uid="{A985199A-74F6-42B6-8E4C-DA3DC50F4EDC}">
      <formula1>Item</formula1>
    </dataValidation>
    <dataValidation type="list" allowBlank="1" showInputMessage="1" showErrorMessage="1" sqref="F26" xr:uid="{A23A411C-62E0-49A1-9B99-813E7FD84251}">
      <formula1>Language</formula1>
    </dataValidation>
    <dataValidation type="list" allowBlank="1" showInputMessage="1" showErrorMessage="1" sqref="E12:E26" xr:uid="{A45E1AED-1DA9-4B85-A8EE-462E8E64E8DB}">
      <formula1>INDIRECT(SUBSTITUTE(A12," ","_"))</formula1>
    </dataValidation>
    <dataValidation type="list" allowBlank="1" showInputMessage="1" showErrorMessage="1" promptTitle=" " prompt="Click the drop down arrow for a list of product" sqref="A12" xr:uid="{CD429591-BB76-4781-8F7E-A043240B6BF4}">
      <formula1>Item</formula1>
    </dataValidation>
    <dataValidation type="list" allowBlank="1" showInputMessage="1" showErrorMessage="1" promptTitle="&lt;&lt; Proceed to the next line" prompt="." sqref="F12" xr:uid="{24FB0CB1-568D-4A80-A226-8850E92C6066}">
      <formula1>Language</formula1>
    </dataValidation>
    <dataValidation type="list" allowBlank="1" showInputMessage="1" showErrorMessage="1" promptTitle="&lt;&lt; Proceed to the next line" prompt=" " sqref="F13:F25" xr:uid="{950BB763-6BAF-4BC9-A50A-4C7C31AE12AC}">
      <formula1>Language</formula1>
    </dataValidation>
  </dataValidations>
  <pageMargins left="0.25" right="0.25" top="0.25" bottom="0.25" header="0.3" footer="0.3"/>
  <pageSetup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06F19B-07DC-46A0-AF16-DCDD5D17D9DD}">
          <x14:formula1>
            <xm:f>Sheet1!$R$3:$R$100</xm:f>
          </x14:formula1>
          <xm:sqref>C12:C26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8816-C7A8-4BA8-B7FA-42E6C57C8F8B}">
  <dimension ref="A1:E11"/>
  <sheetViews>
    <sheetView workbookViewId="0">
      <selection activeCell="C22" sqref="C22"/>
    </sheetView>
  </sheetViews>
  <sheetFormatPr defaultRowHeight="15" x14ac:dyDescent="0.25"/>
  <cols>
    <col min="1" max="1" width="17.85546875" customWidth="1"/>
  </cols>
  <sheetData>
    <row r="1" spans="1:5" x14ac:dyDescent="0.25">
      <c r="A1" s="8">
        <v>20</v>
      </c>
      <c r="B1" s="6" t="s">
        <v>55</v>
      </c>
      <c r="C1" s="7">
        <v>24.5</v>
      </c>
      <c r="D1" s="7" t="s">
        <v>56</v>
      </c>
      <c r="E1" s="7">
        <v>7</v>
      </c>
    </row>
    <row r="2" spans="1:5" x14ac:dyDescent="0.25">
      <c r="A2" s="8">
        <v>30</v>
      </c>
      <c r="B2" s="6" t="s">
        <v>57</v>
      </c>
      <c r="C2" s="7">
        <v>22</v>
      </c>
      <c r="D2" s="7" t="s">
        <v>58</v>
      </c>
      <c r="E2" s="7">
        <v>6</v>
      </c>
    </row>
    <row r="3" spans="1:5" x14ac:dyDescent="0.25">
      <c r="A3" s="8">
        <v>60</v>
      </c>
      <c r="B3" s="6" t="s">
        <v>59</v>
      </c>
      <c r="C3" s="7">
        <v>20</v>
      </c>
      <c r="D3" s="7" t="s">
        <v>60</v>
      </c>
      <c r="E3" s="7">
        <v>5.5</v>
      </c>
    </row>
    <row r="4" spans="1:5" x14ac:dyDescent="0.25">
      <c r="A4" s="8">
        <v>90</v>
      </c>
      <c r="B4" s="6" t="s">
        <v>61</v>
      </c>
      <c r="C4" s="7">
        <v>19</v>
      </c>
      <c r="D4" s="7" t="s">
        <v>62</v>
      </c>
      <c r="E4" s="7">
        <v>5</v>
      </c>
    </row>
    <row r="11" spans="1:5" x14ac:dyDescent="0.25">
      <c r="A11" s="9" t="e">
        <f>VLOOKUP('MRS Form'!E12,A1:E4,FALSE)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Sheet1</vt:lpstr>
      <vt:lpstr>MRS Form</vt:lpstr>
      <vt:lpstr>Sheet2</vt:lpstr>
      <vt:lpstr>Acetaminophen_500mg</vt:lpstr>
      <vt:lpstr>Adult_Vitamins_NO_Iron</vt:lpstr>
      <vt:lpstr>Adult_Vitamins_with_Iron</vt:lpstr>
      <vt:lpstr>Atenolol_50mg</vt:lpstr>
      <vt:lpstr>Children_Chewable_Vitamin_NO_Iron</vt:lpstr>
      <vt:lpstr>Children_Chewable_Vitamin_with_Iron</vt:lpstr>
      <vt:lpstr>Glibenclamide_5mg</vt:lpstr>
      <vt:lpstr>Hydrochlorothiazide_25mg</vt:lpstr>
      <vt:lpstr>Ibuprofen_200mg</vt:lpstr>
      <vt:lpstr>Ibuprofen_400mg</vt:lpstr>
      <vt:lpstr>Item</vt:lpstr>
      <vt:lpstr>Language</vt:lpstr>
      <vt:lpstr>Metformin_500mg</vt:lpstr>
      <vt:lpstr>Prenatal_Vitamins</vt:lpstr>
      <vt:lpstr>Quantity</vt:lpstr>
      <vt:lpstr>Select_Product_Here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Nguyen</dc:creator>
  <cp:lastModifiedBy>Meagan Briggs</cp:lastModifiedBy>
  <cp:lastPrinted>2025-10-02T20:26:47Z</cp:lastPrinted>
  <dcterms:created xsi:type="dcterms:W3CDTF">2025-07-28T18:04:14Z</dcterms:created>
  <dcterms:modified xsi:type="dcterms:W3CDTF">2026-04-23T16:50:28Z</dcterms:modified>
</cp:coreProperties>
</file>