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NPK\Desktop\financije\web izvještaji\2025\rujan\"/>
    </mc:Choice>
  </mc:AlternateContent>
  <xr:revisionPtr revIDLastSave="0" documentId="8_{F8EEDD91-43FF-4A4F-A965-BD0D2D21B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H62" i="1"/>
  <c r="H58" i="1"/>
  <c r="H48" i="1"/>
  <c r="H41" i="1"/>
  <c r="H36" i="1"/>
  <c r="H34" i="1"/>
  <c r="H27" i="1"/>
  <c r="H24" i="1"/>
  <c r="H23" i="1"/>
  <c r="H21" i="1"/>
  <c r="H14" i="1"/>
  <c r="H13" i="1"/>
  <c r="H11" i="1"/>
  <c r="H10" i="1"/>
</calcChain>
</file>

<file path=xl/sharedStrings.xml><?xml version="1.0" encoding="utf-8"?>
<sst xmlns="http://schemas.openxmlformats.org/spreadsheetml/2006/main" count="365" uniqueCount="140">
  <si>
    <t>OBVEZNIK : Centar za kulturno-društveni razvoj</t>
  </si>
  <si>
    <t>ADRESA : Savska cesta 28,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</si>
  <si>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</si>
  <si>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</si>
  <si>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</si>
  <si>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</si>
  <si>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</si>
  <si>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</si>
  <si>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</si>
  <si>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</si>
  <si>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ENDEM d.o.o.</t>
  </si>
  <si>
    <t>HR84036307634</t>
  </si>
  <si>
    <t>Zagreb</t>
  </si>
  <si>
    <t>ŽIRO RAČUN</t>
  </si>
  <si>
    <t>Intelektualne i osobne usluge</t>
  </si>
  <si>
    <t>VODOOPSKRBA I ODVODNJA</t>
  </si>
  <si>
    <t>HR83416546499</t>
  </si>
  <si>
    <t>Komunalne usluge</t>
  </si>
  <si>
    <t>STROJOPROMET d.o.o.</t>
  </si>
  <si>
    <t>HR97994010225</t>
  </si>
  <si>
    <t>Šenkovec</t>
  </si>
  <si>
    <t>Uredski materijal i ostali materijalni rashodi</t>
  </si>
  <si>
    <t>CETIS-ZG poduzeće za trgovinu i usluge, d.o.o.</t>
  </si>
  <si>
    <t>HR41792612890</t>
  </si>
  <si>
    <t>Gradsko stambeno komunalno gospodarstvo d.o.o.</t>
  </si>
  <si>
    <t>HR03744272526</t>
  </si>
  <si>
    <t>PARABUREAU d.o.o.</t>
  </si>
  <si>
    <t>HR09849491225</t>
  </si>
  <si>
    <t>ZAGREBAČKI HOLDING Podružnica Čistoća</t>
  </si>
  <si>
    <t>HR85584865987</t>
  </si>
  <si>
    <t>Ostali nespomenuti rashodi poslovanja</t>
  </si>
  <si>
    <t>Telemach Hrvatska d.o.o.</t>
  </si>
  <si>
    <t>HR70133616033</t>
  </si>
  <si>
    <t>Usluge telefona, pošte i prijevoza</t>
  </si>
  <si>
    <t>HRVATSKA RADIOTELEVIZIJA</t>
  </si>
  <si>
    <t>HR68419124305</t>
  </si>
  <si>
    <t>Usluge promidžbe i informiranja</t>
  </si>
  <si>
    <t>GRADSKO KAZALIŠTE ŽAR PTICA</t>
  </si>
  <si>
    <t>HR84398178962</t>
  </si>
  <si>
    <t>Zagrebački orkestar ZET-a</t>
  </si>
  <si>
    <t>HR89764304852</t>
  </si>
  <si>
    <t>K-INDEX d.o.o.</t>
  </si>
  <si>
    <t>HR03334333643</t>
  </si>
  <si>
    <t>POLIKLINIKA AVIVA</t>
  </si>
  <si>
    <t>HR01916835772</t>
  </si>
  <si>
    <t>KSU d.o.o.</t>
  </si>
  <si>
    <t>HR34976993601</t>
  </si>
  <si>
    <t>Velika Gorica</t>
  </si>
  <si>
    <t>Zakupnine i najamnine</t>
  </si>
  <si>
    <t>IZVAN FOKUSA d.o.o.</t>
  </si>
  <si>
    <t>HR55162033231</t>
  </si>
  <si>
    <t>Karlovac</t>
  </si>
  <si>
    <t>TOVEDO d.o.o.</t>
  </si>
  <si>
    <t>HR58747941387</t>
  </si>
  <si>
    <t>THINK SAY MAKE DO</t>
  </si>
  <si>
    <t>HR50036252224</t>
  </si>
  <si>
    <t>PRESSCUT</t>
  </si>
  <si>
    <t>HR34672089688</t>
  </si>
  <si>
    <t>KONZUM</t>
  </si>
  <si>
    <t>HR62226620908</t>
  </si>
  <si>
    <t>Ostali rashodi za zaposlene</t>
  </si>
  <si>
    <t>ZAGREBAČKI ELEKTRIČNI TRAMVAJ</t>
  </si>
  <si>
    <t>HR82031999604</t>
  </si>
  <si>
    <t>Naknade za prijevoz, za rad na terenu i odvojeni život</t>
  </si>
  <si>
    <t>Javni bilježnik Vlasta Zajec</t>
  </si>
  <si>
    <t>HR78997473821</t>
  </si>
  <si>
    <t>SYNERGIA PROJEKT D.O.O. za trgovinu i usluge</t>
  </si>
  <si>
    <t>HR75609627746</t>
  </si>
  <si>
    <t>Pula</t>
  </si>
  <si>
    <t>Usluge tekućeg i investicijskog održavanja</t>
  </si>
  <si>
    <t>Uredska oprema i namještaj</t>
  </si>
  <si>
    <t>Ostale usluge</t>
  </si>
  <si>
    <t>Odvjetnik Vice Vukšić</t>
  </si>
  <si>
    <t>Financijska agencija</t>
  </si>
  <si>
    <t>HR85821130368</t>
  </si>
  <si>
    <t>Bankarske usluge i usluge platnog prometa</t>
  </si>
  <si>
    <t>HEP ELEKTRA d.o.o.</t>
  </si>
  <si>
    <t>HR43965974818</t>
  </si>
  <si>
    <t>Energija</t>
  </si>
  <si>
    <t>GRAFO BIRO DOMINIĆ d.o.o.</t>
  </si>
  <si>
    <t>HR73834429095</t>
  </si>
  <si>
    <t>SAVEZ STUDENATA FAKULTETA ELEKTROTEHNIKE I RAČUNARSTVA</t>
  </si>
  <si>
    <t>Fortius Info d.o.o.</t>
  </si>
  <si>
    <t>HR15956530643</t>
  </si>
  <si>
    <t>Računalne usluge</t>
  </si>
  <si>
    <t>SVIJET MEDIJA d.o.o.</t>
  </si>
  <si>
    <t>HR08622180689</t>
  </si>
  <si>
    <t>Sesvete</t>
  </si>
  <si>
    <t>IMPERATOR SECURITY d.o.o.</t>
  </si>
  <si>
    <t>HR77704509038</t>
  </si>
  <si>
    <t>Hulahop d.o.o.</t>
  </si>
  <si>
    <t>HR00595398836</t>
  </si>
  <si>
    <t>AVITEH Audio Video Tehnologije d.o.o.</t>
  </si>
  <si>
    <t>HR74228338976</t>
  </si>
  <si>
    <t>Zagrebačka banka</t>
  </si>
  <si>
    <t>HR92963223473</t>
  </si>
  <si>
    <t>Narodne novine d.d.</t>
  </si>
  <si>
    <t>HR64546066176</t>
  </si>
  <si>
    <t>BKR d.o.o.</t>
  </si>
  <si>
    <t>HR19972711060</t>
  </si>
  <si>
    <t>FACEBOOK</t>
  </si>
  <si>
    <t>INA industrija nafte</t>
  </si>
  <si>
    <t>HR27759560625</t>
  </si>
  <si>
    <t>SPAR HRVATSKA</t>
  </si>
  <si>
    <t>HR46108893754</t>
  </si>
  <si>
    <t>Reprezentacija</t>
  </si>
  <si>
    <t>Doprinosi za mirovinsko osiguranje</t>
  </si>
  <si>
    <t>Obveze za doprinose za mirovinsko osiguranje II stup</t>
  </si>
  <si>
    <t>Obveze za doprinose za obvezno zdravstveno osiguranje</t>
  </si>
  <si>
    <t>Porez na dohodak iz plaća</t>
  </si>
  <si>
    <t>Obveze za zaposlene i privremeno zaposlene</t>
  </si>
  <si>
    <t>Obveze za ostale naknade plaća</t>
  </si>
  <si>
    <t>Ustanova za zdravstvenu skrb Opus Medicus</t>
  </si>
  <si>
    <t>HR00791876079</t>
  </si>
  <si>
    <t>Zdravstvene i veterinarske usluge</t>
  </si>
  <si>
    <t>Metro Cash &amp; Carry d.o.o.</t>
  </si>
  <si>
    <t>HR38016445738</t>
  </si>
  <si>
    <t>Zagreb-Susedgrad</t>
  </si>
  <si>
    <t>STAGE MOUSE, obrt za izvođačke i ostale usluge</t>
  </si>
  <si>
    <t>REZOLUCIJA d.o.o.</t>
  </si>
  <si>
    <t>HR85847626145</t>
  </si>
  <si>
    <t>Obveze za porez na dodanu vrijednost po obračunu</t>
  </si>
  <si>
    <t>VENDOR COMPUTERS</t>
  </si>
  <si>
    <t>HR72380601045</t>
  </si>
  <si>
    <t>Studentski centar u Zagrebu</t>
  </si>
  <si>
    <t>HR22597784145</t>
  </si>
  <si>
    <t>LIDL</t>
  </si>
  <si>
    <t>HR66089976432</t>
  </si>
  <si>
    <t>Google Commerce Limited</t>
  </si>
  <si>
    <t>Restoran Gladne oči</t>
  </si>
  <si>
    <t>HR58520528916</t>
  </si>
  <si>
    <t>Go2Digital d.o.o.</t>
  </si>
  <si>
    <t>HR81297941099</t>
  </si>
  <si>
    <t>UKUPNO</t>
  </si>
  <si>
    <t>Centar za kulturno-društveni razvoj Novi prostori kulture</t>
  </si>
  <si>
    <t>334 OBRT ZA USLUGE I PROIZVODNJU</t>
  </si>
  <si>
    <t>razdoblje 01.09.2025.-30.09.2025.</t>
  </si>
  <si>
    <t>Audio usluge "SONARSCOPE"</t>
  </si>
  <si>
    <t>FORZA LV, obrt za pomoćne djelatnosti u izvođačkojumjetnosti</t>
  </si>
  <si>
    <t>Petric, obrt za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</si>
</sst>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1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topLeftCell="A60" zoomScale="150" zoomScaleNormal="150" workbookViewId="0">
      <selection activeCell="J72" sqref="J72"/>
    </sheetView>
  </sheetViews>
  <sheetFormatPr defaultColWidth="8.85546875" defaultRowHeight="12.75" outlineLevelCol="1" x14ac:dyDescent="0.2"/>
  <cols>
    <col min="1" max="1" width="35.5703125" style="15" customWidth="1"/>
    <col min="2" max="2" width="13.5703125" style="18" customWidth="1"/>
    <col min="3" max="3" width="14.5703125" style="19" customWidth="1"/>
    <col min="4" max="4" width="20.5703125" style="19" customWidth="1" outlineLevel="1"/>
    <col min="5" max="5" width="10.85546875" style="29" bestFit="1" customWidth="1" outlineLevel="1"/>
    <col min="6" max="6" width="6.5703125" style="18" customWidth="1"/>
    <col min="7" max="7" width="37.5703125" style="15" customWidth="1"/>
    <col min="8" max="8" width="13.5703125" style="16" customWidth="1"/>
    <col min="9" max="9" width="8.85546875" style="7" customWidth="1"/>
    <col min="10" max="16384" width="8.85546875" style="7"/>
  </cols>
  <sheetData>
    <row r="1" spans="1:8" customFormat="1" ht="20.100000000000001" customHeight="1" x14ac:dyDescent="0.25">
      <c r="A1" s="5" t="s">
        <v>0</v>
      </c>
      <c r="B1" s="5"/>
      <c r="C1" s="5"/>
      <c r="D1" s="5"/>
      <c r="E1" s="5"/>
      <c r="F1" s="5"/>
      <c r="G1" s="6"/>
      <c r="H1" s="6"/>
    </row>
    <row r="2" spans="1:8" customFormat="1" ht="20.100000000000001" customHeight="1" x14ac:dyDescent="0.25">
      <c r="A2" s="22" t="s">
        <v>1</v>
      </c>
      <c r="B2" s="23"/>
      <c r="C2" s="24"/>
      <c r="D2" s="24"/>
      <c r="E2" s="27"/>
      <c r="F2" s="30"/>
      <c r="G2" s="8"/>
      <c r="H2" s="9"/>
    </row>
    <row r="3" spans="1:8" customFormat="1" ht="12" customHeight="1" x14ac:dyDescent="0.25">
      <c r="A3" s="4" t="s">
        <v>2</v>
      </c>
      <c r="B3" s="4"/>
      <c r="C3" s="4"/>
      <c r="D3" s="4"/>
      <c r="E3" s="4"/>
      <c r="F3" s="4"/>
      <c r="G3" s="4"/>
      <c r="H3" s="4"/>
    </row>
    <row r="4" spans="1:8" customFormat="1" ht="24.95" customHeight="1" x14ac:dyDescent="0.25">
      <c r="A4" s="4"/>
      <c r="B4" s="4"/>
      <c r="C4" s="4"/>
      <c r="D4" s="4"/>
      <c r="E4" s="4"/>
      <c r="F4" s="4"/>
      <c r="G4" s="4"/>
      <c r="H4" s="4"/>
    </row>
    <row r="5" spans="1:8" customFormat="1" ht="19.5" customHeight="1" thickBot="1" x14ac:dyDescent="0.3">
      <c r="A5" s="10"/>
      <c r="B5" s="17"/>
      <c r="C5" s="10"/>
      <c r="D5" s="10"/>
      <c r="E5" s="28"/>
      <c r="F5" s="17"/>
      <c r="G5" s="3" t="s">
        <v>136</v>
      </c>
      <c r="H5" s="3"/>
    </row>
    <row r="6" spans="1:8" s="14" customFormat="1" ht="39.950000000000003" customHeight="1" thickBot="1" x14ac:dyDescent="0.3">
      <c r="A6" s="11" t="s">
        <v>3</v>
      </c>
      <c r="B6" s="12" t="s">
        <v>4</v>
      </c>
      <c r="C6" s="11" t="s">
        <v>5</v>
      </c>
      <c r="D6" s="11" t="s">
        <v>6</v>
      </c>
      <c r="E6" s="11" t="s">
        <v>7</v>
      </c>
      <c r="F6" s="2" t="s">
        <v>8</v>
      </c>
      <c r="G6" s="2"/>
      <c r="H6" s="13" t="s">
        <v>9</v>
      </c>
    </row>
    <row r="7" spans="1:8" s="14" customFormat="1" ht="22.5" x14ac:dyDescent="0.25">
      <c r="A7" s="20" t="s">
        <v>135</v>
      </c>
      <c r="B7" s="20"/>
      <c r="C7" s="20" t="s">
        <v>12</v>
      </c>
      <c r="D7" s="34" t="s">
        <v>134</v>
      </c>
      <c r="E7" s="26" t="s">
        <v>13</v>
      </c>
      <c r="F7" s="32">
        <v>3237</v>
      </c>
      <c r="G7" s="33" t="s">
        <v>14</v>
      </c>
      <c r="H7" s="31">
        <v>125</v>
      </c>
    </row>
    <row r="8" spans="1:8" customFormat="1" ht="22.5" customHeight="1" x14ac:dyDescent="0.25">
      <c r="A8" s="20" t="s">
        <v>137</v>
      </c>
      <c r="B8" s="20"/>
      <c r="C8" s="20" t="s">
        <v>12</v>
      </c>
      <c r="D8" s="34" t="s">
        <v>134</v>
      </c>
      <c r="E8" s="26" t="s">
        <v>13</v>
      </c>
      <c r="F8" s="32">
        <v>3238</v>
      </c>
      <c r="G8" s="33" t="s">
        <v>84</v>
      </c>
      <c r="H8" s="31">
        <v>1021.3</v>
      </c>
    </row>
    <row r="9" spans="1:8" customFormat="1" ht="26.25" thickBot="1" x14ac:dyDescent="0.3">
      <c r="A9" s="20" t="s">
        <v>92</v>
      </c>
      <c r="B9" s="20" t="s">
        <v>93</v>
      </c>
      <c r="C9" s="20" t="s">
        <v>12</v>
      </c>
      <c r="D9" s="34" t="s">
        <v>134</v>
      </c>
      <c r="E9" s="26" t="s">
        <v>13</v>
      </c>
      <c r="F9" s="32">
        <v>4221</v>
      </c>
      <c r="G9" s="33" t="s">
        <v>70</v>
      </c>
      <c r="H9" s="31">
        <v>633</v>
      </c>
    </row>
    <row r="10" spans="1:8" customFormat="1" ht="25.5" x14ac:dyDescent="0.25">
      <c r="A10" s="20" t="s">
        <v>98</v>
      </c>
      <c r="B10" s="20" t="s">
        <v>99</v>
      </c>
      <c r="C10" s="20" t="s">
        <v>12</v>
      </c>
      <c r="D10" s="34" t="s">
        <v>134</v>
      </c>
      <c r="E10" s="26" t="s">
        <v>13</v>
      </c>
      <c r="F10" s="32">
        <v>3221</v>
      </c>
      <c r="G10" s="33" t="s">
        <v>21</v>
      </c>
      <c r="H10" s="31">
        <f>18.05+22.9</f>
        <v>40.950000000000003</v>
      </c>
    </row>
    <row r="11" spans="1:8" customFormat="1" ht="25.5" x14ac:dyDescent="0.25">
      <c r="A11" s="20" t="s">
        <v>22</v>
      </c>
      <c r="B11" s="20" t="s">
        <v>23</v>
      </c>
      <c r="C11" s="20" t="s">
        <v>12</v>
      </c>
      <c r="D11" s="34" t="s">
        <v>134</v>
      </c>
      <c r="E11" s="26" t="s">
        <v>13</v>
      </c>
      <c r="F11" s="32">
        <v>3237</v>
      </c>
      <c r="G11" s="33" t="s">
        <v>14</v>
      </c>
      <c r="H11" s="31">
        <f>670.63+1542.44+454.87+413.62</f>
        <v>3081.56</v>
      </c>
    </row>
    <row r="12" spans="1:8" customFormat="1" ht="25.5" x14ac:dyDescent="0.25">
      <c r="A12" s="20" t="s">
        <v>10</v>
      </c>
      <c r="B12" s="20" t="s">
        <v>11</v>
      </c>
      <c r="C12" s="20" t="s">
        <v>12</v>
      </c>
      <c r="D12" s="34" t="s">
        <v>134</v>
      </c>
      <c r="E12" s="26" t="s">
        <v>13</v>
      </c>
      <c r="F12" s="20">
        <v>3237</v>
      </c>
      <c r="G12" s="25" t="s">
        <v>14</v>
      </c>
      <c r="H12" s="31">
        <v>3142.13</v>
      </c>
    </row>
    <row r="13" spans="1:8" customFormat="1" ht="22.5" x14ac:dyDescent="0.25">
      <c r="A13" s="20" t="s">
        <v>100</v>
      </c>
      <c r="B13" s="20"/>
      <c r="C13" s="20" t="s">
        <v>12</v>
      </c>
      <c r="D13" s="34" t="s">
        <v>134</v>
      </c>
      <c r="E13" s="38" t="s">
        <v>13</v>
      </c>
      <c r="F13" s="39">
        <v>3233</v>
      </c>
      <c r="G13" s="40" t="s">
        <v>36</v>
      </c>
      <c r="H13" s="31">
        <f>81.25+162.5+325+153.16+650</f>
        <v>1371.9099999999999</v>
      </c>
    </row>
    <row r="14" spans="1:8" customFormat="1" ht="25.5" x14ac:dyDescent="0.25">
      <c r="A14" s="20" t="s">
        <v>73</v>
      </c>
      <c r="B14" s="20" t="s">
        <v>74</v>
      </c>
      <c r="C14" s="20" t="s">
        <v>12</v>
      </c>
      <c r="D14" s="34" t="s">
        <v>134</v>
      </c>
      <c r="E14" s="26" t="s">
        <v>13</v>
      </c>
      <c r="F14" s="32">
        <v>3431</v>
      </c>
      <c r="G14" s="33" t="s">
        <v>75</v>
      </c>
      <c r="H14" s="31">
        <f>1.66+64.7+1.66</f>
        <v>68.02</v>
      </c>
    </row>
    <row r="15" spans="1:8" customFormat="1" ht="25.5" x14ac:dyDescent="0.25">
      <c r="A15" s="20" t="s">
        <v>82</v>
      </c>
      <c r="B15" s="20" t="s">
        <v>83</v>
      </c>
      <c r="C15" s="20" t="s">
        <v>12</v>
      </c>
      <c r="D15" s="34" t="s">
        <v>134</v>
      </c>
      <c r="E15" s="26" t="s">
        <v>13</v>
      </c>
      <c r="F15" s="32">
        <v>3237</v>
      </c>
      <c r="G15" s="33" t="s">
        <v>14</v>
      </c>
      <c r="H15" s="31">
        <v>275</v>
      </c>
    </row>
    <row r="16" spans="1:8" customFormat="1" ht="25.5" x14ac:dyDescent="0.25">
      <c r="A16" s="20" t="s">
        <v>82</v>
      </c>
      <c r="B16" s="20" t="s">
        <v>83</v>
      </c>
      <c r="C16" s="20" t="s">
        <v>12</v>
      </c>
      <c r="D16" s="34" t="s">
        <v>134</v>
      </c>
      <c r="E16" s="26" t="s">
        <v>13</v>
      </c>
      <c r="F16" s="32">
        <v>3238</v>
      </c>
      <c r="G16" s="33" t="s">
        <v>84</v>
      </c>
      <c r="H16" s="31">
        <v>275</v>
      </c>
    </row>
    <row r="17" spans="1:8" customFormat="1" ht="25.5" x14ac:dyDescent="0.25">
      <c r="A17" s="20" t="s">
        <v>138</v>
      </c>
      <c r="B17" s="20"/>
      <c r="C17" s="20" t="s">
        <v>12</v>
      </c>
      <c r="D17" s="34" t="s">
        <v>134</v>
      </c>
      <c r="E17" s="26" t="s">
        <v>13</v>
      </c>
      <c r="F17" s="32">
        <v>3237</v>
      </c>
      <c r="G17" s="33" t="s">
        <v>14</v>
      </c>
      <c r="H17" s="31">
        <v>520</v>
      </c>
    </row>
    <row r="18" spans="1:8" customFormat="1" ht="25.5" x14ac:dyDescent="0.25">
      <c r="A18" s="20" t="s">
        <v>131</v>
      </c>
      <c r="B18" s="20" t="s">
        <v>132</v>
      </c>
      <c r="C18" s="20" t="s">
        <v>12</v>
      </c>
      <c r="D18" s="34" t="s">
        <v>134</v>
      </c>
      <c r="E18" s="26" t="s">
        <v>13</v>
      </c>
      <c r="F18" s="39">
        <v>3237</v>
      </c>
      <c r="G18" s="33" t="s">
        <v>14</v>
      </c>
      <c r="H18" s="31">
        <v>2518.75</v>
      </c>
    </row>
    <row r="19" spans="1:8" customFormat="1" ht="22.5" x14ac:dyDescent="0.25">
      <c r="A19" s="20" t="s">
        <v>128</v>
      </c>
      <c r="B19" s="20"/>
      <c r="C19" s="20"/>
      <c r="D19" s="34" t="s">
        <v>134</v>
      </c>
      <c r="E19" s="26" t="s">
        <v>13</v>
      </c>
      <c r="F19" s="39">
        <v>3238</v>
      </c>
      <c r="G19" s="40" t="s">
        <v>84</v>
      </c>
      <c r="H19" s="31">
        <v>9.5500000000000007</v>
      </c>
    </row>
    <row r="20" spans="1:8" customFormat="1" ht="25.5" x14ac:dyDescent="0.25">
      <c r="A20" s="20" t="s">
        <v>37</v>
      </c>
      <c r="B20" s="20" t="s">
        <v>38</v>
      </c>
      <c r="C20" s="20" t="s">
        <v>12</v>
      </c>
      <c r="D20" s="34" t="s">
        <v>134</v>
      </c>
      <c r="E20" s="26" t="s">
        <v>13</v>
      </c>
      <c r="F20" s="32">
        <v>3237</v>
      </c>
      <c r="G20" s="33" t="s">
        <v>14</v>
      </c>
      <c r="H20" s="31">
        <v>1000</v>
      </c>
    </row>
    <row r="21" spans="1:8" customFormat="1" ht="25.5" x14ac:dyDescent="0.25">
      <c r="A21" s="20" t="s">
        <v>24</v>
      </c>
      <c r="B21" s="20" t="s">
        <v>25</v>
      </c>
      <c r="C21" s="20" t="s">
        <v>12</v>
      </c>
      <c r="D21" s="34" t="s">
        <v>134</v>
      </c>
      <c r="E21" s="26" t="s">
        <v>13</v>
      </c>
      <c r="F21" s="32">
        <v>3234</v>
      </c>
      <c r="G21" s="33" t="s">
        <v>17</v>
      </c>
      <c r="H21" s="31">
        <f>(46.93*4)+392.71</f>
        <v>580.42999999999995</v>
      </c>
    </row>
    <row r="22" spans="1:8" customFormat="1" ht="25.5" x14ac:dyDescent="0.25">
      <c r="A22" s="20" t="s">
        <v>79</v>
      </c>
      <c r="B22" s="20" t="s">
        <v>80</v>
      </c>
      <c r="C22" s="20" t="s">
        <v>12</v>
      </c>
      <c r="D22" s="34" t="s">
        <v>134</v>
      </c>
      <c r="E22" s="26" t="s">
        <v>13</v>
      </c>
      <c r="F22" s="32">
        <v>3233</v>
      </c>
      <c r="G22" s="33" t="s">
        <v>36</v>
      </c>
      <c r="H22" s="31">
        <v>648.75</v>
      </c>
    </row>
    <row r="23" spans="1:8" customFormat="1" ht="25.5" x14ac:dyDescent="0.25">
      <c r="A23" s="20" t="s">
        <v>76</v>
      </c>
      <c r="B23" s="20" t="s">
        <v>77</v>
      </c>
      <c r="C23" s="20" t="s">
        <v>12</v>
      </c>
      <c r="D23" s="34" t="s">
        <v>134</v>
      </c>
      <c r="E23" s="26" t="s">
        <v>13</v>
      </c>
      <c r="F23" s="32">
        <v>3223</v>
      </c>
      <c r="G23" s="33" t="s">
        <v>78</v>
      </c>
      <c r="H23" s="31">
        <f>355.52+66.22+274.25</f>
        <v>695.99</v>
      </c>
    </row>
    <row r="24" spans="1:8" customFormat="1" ht="25.5" x14ac:dyDescent="0.25">
      <c r="A24" s="20" t="s">
        <v>34</v>
      </c>
      <c r="B24" s="20" t="s">
        <v>35</v>
      </c>
      <c r="C24" s="20" t="s">
        <v>12</v>
      </c>
      <c r="D24" s="34" t="s">
        <v>134</v>
      </c>
      <c r="E24" s="26" t="s">
        <v>13</v>
      </c>
      <c r="F24" s="32">
        <v>3233</v>
      </c>
      <c r="G24" s="33" t="s">
        <v>36</v>
      </c>
      <c r="H24" s="31">
        <f>1612.5+2217.19</f>
        <v>3829.69</v>
      </c>
    </row>
    <row r="25" spans="1:8" customFormat="1" ht="25.5" x14ac:dyDescent="0.25">
      <c r="A25" s="20" t="s">
        <v>90</v>
      </c>
      <c r="B25" s="20" t="s">
        <v>91</v>
      </c>
      <c r="C25" s="20" t="s">
        <v>12</v>
      </c>
      <c r="D25" s="34" t="s">
        <v>134</v>
      </c>
      <c r="E25" s="26" t="s">
        <v>13</v>
      </c>
      <c r="F25" s="32">
        <v>3237</v>
      </c>
      <c r="G25" s="33" t="s">
        <v>14</v>
      </c>
      <c r="H25" s="31">
        <v>125</v>
      </c>
    </row>
    <row r="26" spans="1:8" customFormat="1" ht="25.5" x14ac:dyDescent="0.25">
      <c r="A26" s="20" t="s">
        <v>88</v>
      </c>
      <c r="B26" s="20" t="s">
        <v>89</v>
      </c>
      <c r="C26" s="20" t="s">
        <v>12</v>
      </c>
      <c r="D26" s="34" t="s">
        <v>134</v>
      </c>
      <c r="E26" s="26" t="s">
        <v>13</v>
      </c>
      <c r="F26" s="32">
        <v>3237</v>
      </c>
      <c r="G26" s="33" t="s">
        <v>14</v>
      </c>
      <c r="H26" s="31">
        <v>1072.5</v>
      </c>
    </row>
    <row r="27" spans="1:8" customFormat="1" ht="25.5" x14ac:dyDescent="0.25">
      <c r="A27" s="20" t="s">
        <v>101</v>
      </c>
      <c r="B27" s="20" t="s">
        <v>102</v>
      </c>
      <c r="C27" s="20" t="s">
        <v>12</v>
      </c>
      <c r="D27" s="34" t="s">
        <v>134</v>
      </c>
      <c r="E27" s="26" t="s">
        <v>13</v>
      </c>
      <c r="F27" s="32">
        <v>3223</v>
      </c>
      <c r="G27" s="33" t="s">
        <v>78</v>
      </c>
      <c r="H27" s="31">
        <f>17.56+12.96+65.5+10.19+26.32+22.58</f>
        <v>155.11000000000001</v>
      </c>
    </row>
    <row r="28" spans="1:8" customFormat="1" ht="25.5" x14ac:dyDescent="0.25">
      <c r="A28" s="20" t="s">
        <v>49</v>
      </c>
      <c r="B28" s="20" t="s">
        <v>50</v>
      </c>
      <c r="C28" s="20" t="s">
        <v>51</v>
      </c>
      <c r="D28" s="34" t="s">
        <v>134</v>
      </c>
      <c r="E28" s="26" t="s">
        <v>13</v>
      </c>
      <c r="F28" s="32">
        <v>3237</v>
      </c>
      <c r="G28" s="33" t="s">
        <v>14</v>
      </c>
      <c r="H28" s="31">
        <v>1625</v>
      </c>
    </row>
    <row r="29" spans="1:8" customFormat="1" ht="25.5" x14ac:dyDescent="0.25">
      <c r="A29" s="20" t="s">
        <v>64</v>
      </c>
      <c r="B29" s="20" t="s">
        <v>65</v>
      </c>
      <c r="C29" s="20" t="s">
        <v>12</v>
      </c>
      <c r="D29" s="34" t="s">
        <v>134</v>
      </c>
      <c r="E29" s="26" t="s">
        <v>13</v>
      </c>
      <c r="F29" s="32">
        <v>3237</v>
      </c>
      <c r="G29" s="33" t="s">
        <v>14</v>
      </c>
      <c r="H29" s="31">
        <v>200.99</v>
      </c>
    </row>
    <row r="30" spans="1:8" customFormat="1" ht="25.5" x14ac:dyDescent="0.25">
      <c r="A30" s="20" t="s">
        <v>41</v>
      </c>
      <c r="B30" s="20" t="s">
        <v>42</v>
      </c>
      <c r="C30" s="20" t="s">
        <v>12</v>
      </c>
      <c r="D30" s="34" t="s">
        <v>134</v>
      </c>
      <c r="E30" s="26" t="s">
        <v>13</v>
      </c>
      <c r="F30" s="32">
        <v>3234</v>
      </c>
      <c r="G30" s="33" t="s">
        <v>17</v>
      </c>
      <c r="H30" s="31">
        <v>276.8</v>
      </c>
    </row>
    <row r="31" spans="1:8" customFormat="1" ht="25.5" x14ac:dyDescent="0.25">
      <c r="A31" s="20" t="s">
        <v>58</v>
      </c>
      <c r="B31" s="20" t="s">
        <v>59</v>
      </c>
      <c r="C31" s="20" t="s">
        <v>12</v>
      </c>
      <c r="D31" s="34" t="s">
        <v>134</v>
      </c>
      <c r="E31" s="26" t="s">
        <v>13</v>
      </c>
      <c r="F31" s="32">
        <v>3121</v>
      </c>
      <c r="G31" s="33" t="s">
        <v>60</v>
      </c>
      <c r="H31" s="31">
        <v>36.31</v>
      </c>
    </row>
    <row r="32" spans="1:8" customFormat="1" ht="25.5" x14ac:dyDescent="0.25">
      <c r="A32" s="20" t="s">
        <v>45</v>
      </c>
      <c r="B32" s="20" t="s">
        <v>46</v>
      </c>
      <c r="C32" s="20" t="s">
        <v>47</v>
      </c>
      <c r="D32" s="34" t="s">
        <v>134</v>
      </c>
      <c r="E32" s="26" t="s">
        <v>13</v>
      </c>
      <c r="F32" s="32">
        <v>3235</v>
      </c>
      <c r="G32" s="33" t="s">
        <v>48</v>
      </c>
      <c r="H32" s="31">
        <v>100.65</v>
      </c>
    </row>
    <row r="33" spans="1:8" customFormat="1" ht="25.5" x14ac:dyDescent="0.25">
      <c r="A33" s="20" t="s">
        <v>126</v>
      </c>
      <c r="B33" s="20" t="s">
        <v>127</v>
      </c>
      <c r="C33" s="20" t="s">
        <v>47</v>
      </c>
      <c r="D33" s="34" t="s">
        <v>134</v>
      </c>
      <c r="E33" s="26" t="s">
        <v>13</v>
      </c>
      <c r="F33" s="32">
        <v>3293</v>
      </c>
      <c r="G33" s="33" t="s">
        <v>105</v>
      </c>
      <c r="H33" s="31">
        <v>14.95</v>
      </c>
    </row>
    <row r="34" spans="1:8" customFormat="1" ht="25.5" x14ac:dyDescent="0.25">
      <c r="A34" s="20" t="s">
        <v>115</v>
      </c>
      <c r="B34" s="20" t="s">
        <v>116</v>
      </c>
      <c r="C34" s="20" t="s">
        <v>117</v>
      </c>
      <c r="D34" s="34" t="s">
        <v>134</v>
      </c>
      <c r="E34" s="26" t="s">
        <v>13</v>
      </c>
      <c r="F34" s="32">
        <v>3293</v>
      </c>
      <c r="G34" s="33" t="s">
        <v>105</v>
      </c>
      <c r="H34" s="31">
        <f>202.56+205.61</f>
        <v>408.17</v>
      </c>
    </row>
    <row r="35" spans="1:8" customFormat="1" ht="25.5" x14ac:dyDescent="0.25">
      <c r="A35" s="20" t="s">
        <v>115</v>
      </c>
      <c r="B35" s="20" t="s">
        <v>116</v>
      </c>
      <c r="C35" s="20" t="s">
        <v>117</v>
      </c>
      <c r="D35" s="34" t="s">
        <v>134</v>
      </c>
      <c r="E35" s="26" t="s">
        <v>13</v>
      </c>
      <c r="F35" s="32">
        <v>3221</v>
      </c>
      <c r="G35" s="33" t="s">
        <v>21</v>
      </c>
      <c r="H35" s="31">
        <v>26.34</v>
      </c>
    </row>
    <row r="36" spans="1:8" customFormat="1" ht="25.5" x14ac:dyDescent="0.25">
      <c r="A36" s="20" t="s">
        <v>96</v>
      </c>
      <c r="B36" s="20" t="s">
        <v>97</v>
      </c>
      <c r="C36" s="20" t="s">
        <v>12</v>
      </c>
      <c r="D36" s="34" t="s">
        <v>134</v>
      </c>
      <c r="E36" s="26" t="s">
        <v>13</v>
      </c>
      <c r="F36" s="32">
        <v>3221</v>
      </c>
      <c r="G36" s="33" t="s">
        <v>21</v>
      </c>
      <c r="H36" s="31">
        <f>13.25+10.8</f>
        <v>24.05</v>
      </c>
    </row>
    <row r="37" spans="1:8" customFormat="1" ht="22.5" x14ac:dyDescent="0.25">
      <c r="A37" s="20" t="s">
        <v>72</v>
      </c>
      <c r="B37" s="20"/>
      <c r="C37" s="20" t="s">
        <v>12</v>
      </c>
      <c r="D37" s="34" t="s">
        <v>134</v>
      </c>
      <c r="E37" s="26" t="s">
        <v>13</v>
      </c>
      <c r="F37" s="32">
        <v>3237</v>
      </c>
      <c r="G37" s="33" t="s">
        <v>14</v>
      </c>
      <c r="H37" s="31">
        <v>250</v>
      </c>
    </row>
    <row r="38" spans="1:8" customFormat="1" ht="25.5" x14ac:dyDescent="0.25">
      <c r="A38" s="20" t="s">
        <v>26</v>
      </c>
      <c r="B38" s="20" t="s">
        <v>27</v>
      </c>
      <c r="C38" s="20" t="s">
        <v>12</v>
      </c>
      <c r="D38" s="34" t="s">
        <v>134</v>
      </c>
      <c r="E38" s="26" t="s">
        <v>13</v>
      </c>
      <c r="F38" s="32">
        <v>3237</v>
      </c>
      <c r="G38" s="33" t="s">
        <v>14</v>
      </c>
      <c r="H38" s="31">
        <v>3000</v>
      </c>
    </row>
    <row r="39" spans="1:8" customFormat="1" ht="22.5" x14ac:dyDescent="0.25">
      <c r="A39" s="20" t="s">
        <v>139</v>
      </c>
      <c r="B39" s="20"/>
      <c r="C39" s="20" t="s">
        <v>12</v>
      </c>
      <c r="D39" s="34" t="s">
        <v>134</v>
      </c>
      <c r="E39" s="26" t="s">
        <v>13</v>
      </c>
      <c r="F39" s="32">
        <v>3237</v>
      </c>
      <c r="G39" s="33" t="s">
        <v>14</v>
      </c>
      <c r="H39" s="31">
        <v>1071.44</v>
      </c>
    </row>
    <row r="40" spans="1:8" customFormat="1" ht="25.5" x14ac:dyDescent="0.25">
      <c r="A40" s="20" t="s">
        <v>43</v>
      </c>
      <c r="B40" s="20" t="s">
        <v>44</v>
      </c>
      <c r="C40" s="20" t="s">
        <v>12</v>
      </c>
      <c r="D40" s="34" t="s">
        <v>134</v>
      </c>
      <c r="E40" s="26" t="s">
        <v>13</v>
      </c>
      <c r="F40" s="32">
        <v>3236</v>
      </c>
      <c r="G40" s="33" t="s">
        <v>30</v>
      </c>
      <c r="H40" s="31">
        <v>1860</v>
      </c>
    </row>
    <row r="41" spans="1:8" customFormat="1" ht="25.5" x14ac:dyDescent="0.25">
      <c r="A41" s="20" t="s">
        <v>56</v>
      </c>
      <c r="B41" s="20" t="s">
        <v>57</v>
      </c>
      <c r="C41" s="20" t="s">
        <v>12</v>
      </c>
      <c r="D41" s="34" t="s">
        <v>134</v>
      </c>
      <c r="E41" s="26" t="s">
        <v>13</v>
      </c>
      <c r="F41" s="32">
        <v>3233</v>
      </c>
      <c r="G41" s="33" t="s">
        <v>36</v>
      </c>
      <c r="H41" s="31">
        <f>238.39+217.88</f>
        <v>456.27</v>
      </c>
    </row>
    <row r="42" spans="1:8" customFormat="1" ht="25.5" x14ac:dyDescent="0.25">
      <c r="A42" s="20" t="s">
        <v>129</v>
      </c>
      <c r="B42" s="20" t="s">
        <v>130</v>
      </c>
      <c r="C42" s="20" t="s">
        <v>87</v>
      </c>
      <c r="D42" s="34" t="s">
        <v>134</v>
      </c>
      <c r="E42" s="26" t="s">
        <v>13</v>
      </c>
      <c r="F42" s="32">
        <v>3293</v>
      </c>
      <c r="G42" s="33" t="s">
        <v>105</v>
      </c>
      <c r="H42" s="31">
        <v>111.6</v>
      </c>
    </row>
    <row r="43" spans="1:8" customFormat="1" ht="25.5" x14ac:dyDescent="0.25">
      <c r="A43" s="20" t="s">
        <v>119</v>
      </c>
      <c r="B43" s="20" t="s">
        <v>120</v>
      </c>
      <c r="C43" s="20" t="s">
        <v>12</v>
      </c>
      <c r="D43" s="34" t="s">
        <v>134</v>
      </c>
      <c r="E43" s="26" t="s">
        <v>13</v>
      </c>
      <c r="F43" s="32">
        <v>3235</v>
      </c>
      <c r="G43" s="33" t="s">
        <v>48</v>
      </c>
      <c r="H43" s="31">
        <v>281.25</v>
      </c>
    </row>
    <row r="44" spans="1:8" customFormat="1" ht="25.5" x14ac:dyDescent="0.25">
      <c r="A44" s="20" t="s">
        <v>81</v>
      </c>
      <c r="B44" s="20"/>
      <c r="C44" s="20" t="s">
        <v>12</v>
      </c>
      <c r="D44" s="34" t="s">
        <v>134</v>
      </c>
      <c r="E44" s="26" t="s">
        <v>13</v>
      </c>
      <c r="F44" s="32">
        <v>3235</v>
      </c>
      <c r="G44" s="33" t="s">
        <v>48</v>
      </c>
      <c r="H44" s="31">
        <v>250</v>
      </c>
    </row>
    <row r="45" spans="1:8" customFormat="1" ht="25.5" x14ac:dyDescent="0.25">
      <c r="A45" s="20" t="s">
        <v>103</v>
      </c>
      <c r="B45" s="20" t="s">
        <v>104</v>
      </c>
      <c r="C45" s="20" t="s">
        <v>12</v>
      </c>
      <c r="D45" s="34" t="s">
        <v>134</v>
      </c>
      <c r="E45" s="26" t="s">
        <v>13</v>
      </c>
      <c r="F45" s="32">
        <v>3293</v>
      </c>
      <c r="G45" s="33" t="s">
        <v>105</v>
      </c>
      <c r="H45" s="31">
        <v>48.16</v>
      </c>
    </row>
    <row r="46" spans="1:8" customFormat="1" ht="25.5" x14ac:dyDescent="0.25">
      <c r="A46" s="20" t="s">
        <v>118</v>
      </c>
      <c r="B46" s="20"/>
      <c r="C46" s="20" t="s">
        <v>12</v>
      </c>
      <c r="D46" s="34" t="s">
        <v>134</v>
      </c>
      <c r="E46" s="26" t="s">
        <v>13</v>
      </c>
      <c r="F46" s="32">
        <v>3237</v>
      </c>
      <c r="G46" s="33" t="s">
        <v>14</v>
      </c>
      <c r="H46" s="31">
        <v>155</v>
      </c>
    </row>
    <row r="47" spans="1:8" customFormat="1" ht="25.5" x14ac:dyDescent="0.25">
      <c r="A47" s="20" t="s">
        <v>18</v>
      </c>
      <c r="B47" s="20" t="s">
        <v>19</v>
      </c>
      <c r="C47" s="20" t="s">
        <v>20</v>
      </c>
      <c r="D47" s="34" t="s">
        <v>134</v>
      </c>
      <c r="E47" s="26" t="s">
        <v>13</v>
      </c>
      <c r="F47" s="32">
        <v>3221</v>
      </c>
      <c r="G47" s="33" t="s">
        <v>21</v>
      </c>
      <c r="H47" s="31">
        <v>50</v>
      </c>
    </row>
    <row r="48" spans="1:8" customFormat="1" ht="25.5" x14ac:dyDescent="0.25">
      <c r="A48" s="20" t="s">
        <v>124</v>
      </c>
      <c r="B48" s="20" t="s">
        <v>125</v>
      </c>
      <c r="C48" s="20" t="s">
        <v>12</v>
      </c>
      <c r="D48" s="34" t="s">
        <v>134</v>
      </c>
      <c r="E48" s="26" t="s">
        <v>13</v>
      </c>
      <c r="F48" s="32">
        <v>3237</v>
      </c>
      <c r="G48" s="33" t="s">
        <v>14</v>
      </c>
      <c r="H48" s="31">
        <f>46.03*3</f>
        <v>138.09</v>
      </c>
    </row>
    <row r="49" spans="1:8" customFormat="1" ht="25.5" x14ac:dyDescent="0.25">
      <c r="A49" s="20" t="s">
        <v>85</v>
      </c>
      <c r="B49" s="20" t="s">
        <v>86</v>
      </c>
      <c r="C49" s="20" t="s">
        <v>87</v>
      </c>
      <c r="D49" s="34" t="s">
        <v>134</v>
      </c>
      <c r="E49" s="26" t="s">
        <v>13</v>
      </c>
      <c r="F49" s="32">
        <v>4221</v>
      </c>
      <c r="G49" s="33" t="s">
        <v>70</v>
      </c>
      <c r="H49" s="31">
        <v>2073.86</v>
      </c>
    </row>
    <row r="50" spans="1:8" customFormat="1" ht="25.5" x14ac:dyDescent="0.25">
      <c r="A50" s="20" t="s">
        <v>66</v>
      </c>
      <c r="B50" s="20" t="s">
        <v>67</v>
      </c>
      <c r="C50" s="20" t="s">
        <v>68</v>
      </c>
      <c r="D50" s="34" t="s">
        <v>134</v>
      </c>
      <c r="E50" s="26" t="s">
        <v>13</v>
      </c>
      <c r="F50" s="32">
        <v>3232</v>
      </c>
      <c r="G50" s="33" t="s">
        <v>69</v>
      </c>
      <c r="H50" s="31">
        <v>2390.33</v>
      </c>
    </row>
    <row r="51" spans="1:8" customFormat="1" ht="25.5" x14ac:dyDescent="0.25">
      <c r="A51" s="20" t="s">
        <v>66</v>
      </c>
      <c r="B51" s="20" t="s">
        <v>67</v>
      </c>
      <c r="C51" s="20" t="s">
        <v>68</v>
      </c>
      <c r="D51" s="34" t="s">
        <v>134</v>
      </c>
      <c r="E51" s="26" t="s">
        <v>13</v>
      </c>
      <c r="F51" s="32">
        <v>4221</v>
      </c>
      <c r="G51" s="33" t="s">
        <v>70</v>
      </c>
      <c r="H51" s="31">
        <v>3841.1</v>
      </c>
    </row>
    <row r="52" spans="1:8" customFormat="1" ht="25.5" x14ac:dyDescent="0.25">
      <c r="A52" s="20" t="s">
        <v>66</v>
      </c>
      <c r="B52" s="20" t="s">
        <v>67</v>
      </c>
      <c r="C52" s="20" t="s">
        <v>68</v>
      </c>
      <c r="D52" s="34" t="s">
        <v>134</v>
      </c>
      <c r="E52" s="26" t="s">
        <v>13</v>
      </c>
      <c r="F52" s="32">
        <v>3239</v>
      </c>
      <c r="G52" s="33" t="s">
        <v>71</v>
      </c>
      <c r="H52" s="31">
        <v>550</v>
      </c>
    </row>
    <row r="53" spans="1:8" customFormat="1" ht="25.5" x14ac:dyDescent="0.25">
      <c r="A53" s="20" t="s">
        <v>31</v>
      </c>
      <c r="B53" s="20" t="s">
        <v>32</v>
      </c>
      <c r="C53" s="20" t="s">
        <v>12</v>
      </c>
      <c r="D53" s="34" t="s">
        <v>134</v>
      </c>
      <c r="E53" s="26" t="s">
        <v>13</v>
      </c>
      <c r="F53" s="32">
        <v>3231</v>
      </c>
      <c r="G53" s="33" t="s">
        <v>33</v>
      </c>
      <c r="H53" s="31">
        <v>120.79</v>
      </c>
    </row>
    <row r="54" spans="1:8" customFormat="1" ht="25.5" x14ac:dyDescent="0.25">
      <c r="A54" s="20" t="s">
        <v>54</v>
      </c>
      <c r="B54" s="20" t="s">
        <v>55</v>
      </c>
      <c r="C54" s="20" t="s">
        <v>12</v>
      </c>
      <c r="D54" s="34" t="s">
        <v>134</v>
      </c>
      <c r="E54" s="26" t="s">
        <v>13</v>
      </c>
      <c r="F54" s="32">
        <v>3233</v>
      </c>
      <c r="G54" s="33" t="s">
        <v>36</v>
      </c>
      <c r="H54" s="31">
        <v>400</v>
      </c>
    </row>
    <row r="55" spans="1:8" customFormat="1" ht="25.5" x14ac:dyDescent="0.25">
      <c r="A55" s="20" t="s">
        <v>52</v>
      </c>
      <c r="B55" s="20" t="s">
        <v>53</v>
      </c>
      <c r="C55" s="20" t="s">
        <v>12</v>
      </c>
      <c r="D55" s="34" t="s">
        <v>134</v>
      </c>
      <c r="E55" s="26" t="s">
        <v>13</v>
      </c>
      <c r="F55" s="32">
        <v>3233</v>
      </c>
      <c r="G55" s="33" t="s">
        <v>36</v>
      </c>
      <c r="H55" s="31">
        <v>232.88</v>
      </c>
    </row>
    <row r="56" spans="1:8" customFormat="1" ht="25.5" x14ac:dyDescent="0.25">
      <c r="A56" s="20" t="s">
        <v>112</v>
      </c>
      <c r="B56" s="20" t="s">
        <v>113</v>
      </c>
      <c r="C56" s="20" t="s">
        <v>12</v>
      </c>
      <c r="D56" s="34" t="s">
        <v>134</v>
      </c>
      <c r="E56" s="26" t="s">
        <v>13</v>
      </c>
      <c r="F56" s="39">
        <v>3236</v>
      </c>
      <c r="G56" s="40" t="s">
        <v>114</v>
      </c>
      <c r="H56" s="31">
        <v>350</v>
      </c>
    </row>
    <row r="57" spans="1:8" customFormat="1" ht="25.5" x14ac:dyDescent="0.25">
      <c r="A57" s="20" t="s">
        <v>122</v>
      </c>
      <c r="B57" s="20" t="s">
        <v>123</v>
      </c>
      <c r="C57" s="20" t="s">
        <v>12</v>
      </c>
      <c r="D57" s="34" t="s">
        <v>134</v>
      </c>
      <c r="E57" s="26" t="s">
        <v>13</v>
      </c>
      <c r="F57" s="32">
        <v>3235</v>
      </c>
      <c r="G57" s="33" t="s">
        <v>48</v>
      </c>
      <c r="H57" s="31">
        <v>274.3</v>
      </c>
    </row>
    <row r="58" spans="1:8" customFormat="1" ht="25.5" x14ac:dyDescent="0.25">
      <c r="A58" s="20" t="s">
        <v>15</v>
      </c>
      <c r="B58" s="20" t="s">
        <v>16</v>
      </c>
      <c r="C58" s="20" t="s">
        <v>12</v>
      </c>
      <c r="D58" s="34" t="s">
        <v>134</v>
      </c>
      <c r="E58" s="26" t="s">
        <v>13</v>
      </c>
      <c r="F58" s="32">
        <v>3234</v>
      </c>
      <c r="G58" s="33" t="s">
        <v>17</v>
      </c>
      <c r="H58" s="31">
        <f>(7.5*5)+10.98</f>
        <v>48.480000000000004</v>
      </c>
    </row>
    <row r="59" spans="1:8" customFormat="1" ht="25.5" x14ac:dyDescent="0.25">
      <c r="A59" s="20" t="s">
        <v>94</v>
      </c>
      <c r="B59" s="20" t="s">
        <v>95</v>
      </c>
      <c r="C59" s="20" t="s">
        <v>12</v>
      </c>
      <c r="D59" s="34" t="s">
        <v>134</v>
      </c>
      <c r="E59" s="26" t="s">
        <v>13</v>
      </c>
      <c r="F59" s="32">
        <v>3431</v>
      </c>
      <c r="G59" s="33" t="s">
        <v>75</v>
      </c>
      <c r="H59" s="31">
        <v>24.14</v>
      </c>
    </row>
    <row r="60" spans="1:8" customFormat="1" ht="25.5" x14ac:dyDescent="0.25">
      <c r="A60" s="20" t="s">
        <v>61</v>
      </c>
      <c r="B60" s="20" t="s">
        <v>62</v>
      </c>
      <c r="C60" s="20" t="s">
        <v>12</v>
      </c>
      <c r="D60" s="34" t="s">
        <v>134</v>
      </c>
      <c r="E60" s="26" t="s">
        <v>13</v>
      </c>
      <c r="F60" s="32">
        <v>3212</v>
      </c>
      <c r="G60" s="33" t="s">
        <v>63</v>
      </c>
      <c r="H60" s="31">
        <v>375.59</v>
      </c>
    </row>
    <row r="61" spans="1:8" customFormat="1" ht="25.5" x14ac:dyDescent="0.25">
      <c r="A61" s="20" t="s">
        <v>61</v>
      </c>
      <c r="B61" s="20" t="s">
        <v>62</v>
      </c>
      <c r="C61" s="20" t="s">
        <v>12</v>
      </c>
      <c r="D61" s="34" t="s">
        <v>134</v>
      </c>
      <c r="E61" s="26" t="s">
        <v>13</v>
      </c>
      <c r="F61" s="32">
        <v>3221</v>
      </c>
      <c r="G61" s="33" t="s">
        <v>21</v>
      </c>
      <c r="H61" s="31">
        <v>3.98</v>
      </c>
    </row>
    <row r="62" spans="1:8" customFormat="1" ht="25.5" x14ac:dyDescent="0.25">
      <c r="A62" s="20" t="s">
        <v>28</v>
      </c>
      <c r="B62" s="20" t="s">
        <v>29</v>
      </c>
      <c r="C62" s="20" t="s">
        <v>12</v>
      </c>
      <c r="D62" s="34" t="s">
        <v>134</v>
      </c>
      <c r="E62" s="26" t="s">
        <v>13</v>
      </c>
      <c r="F62" s="32">
        <v>3299</v>
      </c>
      <c r="G62" s="33" t="s">
        <v>30</v>
      </c>
      <c r="H62" s="31">
        <f>285.9+173.58+863.15+(11.94*4)</f>
        <v>1370.39</v>
      </c>
    </row>
    <row r="63" spans="1:8" customFormat="1" ht="25.5" x14ac:dyDescent="0.25">
      <c r="A63" s="20" t="s">
        <v>39</v>
      </c>
      <c r="B63" s="20" t="s">
        <v>40</v>
      </c>
      <c r="C63" s="20" t="s">
        <v>12</v>
      </c>
      <c r="D63" s="34" t="s">
        <v>134</v>
      </c>
      <c r="E63" s="26" t="s">
        <v>13</v>
      </c>
      <c r="F63" s="32">
        <v>3237</v>
      </c>
      <c r="G63" s="33" t="s">
        <v>14</v>
      </c>
      <c r="H63" s="31">
        <v>625</v>
      </c>
    </row>
    <row r="64" spans="1:8" customFormat="1" ht="15" x14ac:dyDescent="0.25">
      <c r="A64" s="35"/>
      <c r="B64" s="36"/>
      <c r="C64" s="35"/>
      <c r="D64" s="35"/>
      <c r="E64" s="35"/>
      <c r="F64" s="35"/>
      <c r="G64" s="35"/>
      <c r="H64" s="37"/>
    </row>
    <row r="65" spans="1:8" customFormat="1" ht="22.5" x14ac:dyDescent="0.25">
      <c r="A65" s="20"/>
      <c r="B65" s="20"/>
      <c r="C65" s="20"/>
      <c r="D65" s="34" t="s">
        <v>134</v>
      </c>
      <c r="E65" s="26" t="s">
        <v>13</v>
      </c>
      <c r="F65" s="39">
        <v>3151</v>
      </c>
      <c r="G65" s="40" t="s">
        <v>106</v>
      </c>
      <c r="H65" s="31">
        <v>3599.32</v>
      </c>
    </row>
    <row r="66" spans="1:8" customFormat="1" ht="24" x14ac:dyDescent="0.25">
      <c r="A66" s="20"/>
      <c r="B66" s="20"/>
      <c r="C66" s="20"/>
      <c r="D66" s="34" t="s">
        <v>134</v>
      </c>
      <c r="E66" s="26" t="s">
        <v>13</v>
      </c>
      <c r="F66" s="39">
        <v>3152</v>
      </c>
      <c r="G66" s="40" t="s">
        <v>107</v>
      </c>
      <c r="H66" s="31">
        <v>1202.51</v>
      </c>
    </row>
    <row r="67" spans="1:8" customFormat="1" ht="24" x14ac:dyDescent="0.25">
      <c r="A67" s="20"/>
      <c r="B67" s="20"/>
      <c r="C67" s="20"/>
      <c r="D67" s="34" t="s">
        <v>134</v>
      </c>
      <c r="E67" s="26" t="s">
        <v>13</v>
      </c>
      <c r="F67" s="39">
        <v>3162</v>
      </c>
      <c r="G67" s="40" t="s">
        <v>108</v>
      </c>
      <c r="H67" s="31">
        <v>3676.27</v>
      </c>
    </row>
    <row r="68" spans="1:8" customFormat="1" ht="22.5" x14ac:dyDescent="0.25">
      <c r="A68" s="20"/>
      <c r="B68" s="20"/>
      <c r="C68" s="20"/>
      <c r="D68" s="34" t="s">
        <v>134</v>
      </c>
      <c r="E68" s="26" t="s">
        <v>13</v>
      </c>
      <c r="F68" s="39">
        <v>3141</v>
      </c>
      <c r="G68" s="40" t="s">
        <v>109</v>
      </c>
      <c r="H68" s="31">
        <v>2908.95</v>
      </c>
    </row>
    <row r="69" spans="1:8" customFormat="1" ht="22.5" x14ac:dyDescent="0.25">
      <c r="A69" s="20"/>
      <c r="B69" s="20"/>
      <c r="C69" s="20"/>
      <c r="D69" s="34" t="s">
        <v>134</v>
      </c>
      <c r="E69" s="26" t="s">
        <v>13</v>
      </c>
      <c r="F69" s="39">
        <v>3111</v>
      </c>
      <c r="G69" s="40" t="s">
        <v>110</v>
      </c>
      <c r="H69" s="31">
        <v>16338.7</v>
      </c>
    </row>
    <row r="70" spans="1:8" customFormat="1" ht="22.5" x14ac:dyDescent="0.25">
      <c r="A70" s="20"/>
      <c r="B70" s="20"/>
      <c r="C70" s="20"/>
      <c r="D70" s="34" t="s">
        <v>134</v>
      </c>
      <c r="E70" s="26" t="s">
        <v>13</v>
      </c>
      <c r="F70" s="39">
        <v>3129</v>
      </c>
      <c r="G70" s="40" t="s">
        <v>111</v>
      </c>
      <c r="H70" s="31">
        <v>1000</v>
      </c>
    </row>
    <row r="71" spans="1:8" customFormat="1" ht="22.5" x14ac:dyDescent="0.25">
      <c r="A71" s="20"/>
      <c r="B71" s="20"/>
      <c r="C71" s="20"/>
      <c r="D71" s="34" t="s">
        <v>134</v>
      </c>
      <c r="E71" s="26" t="s">
        <v>13</v>
      </c>
      <c r="F71" s="39">
        <v>3922</v>
      </c>
      <c r="G71" s="40" t="s">
        <v>121</v>
      </c>
      <c r="H71" s="31">
        <v>203.6</v>
      </c>
    </row>
    <row r="72" spans="1:8" customFormat="1" ht="15" customHeight="1" x14ac:dyDescent="0.25">
      <c r="A72" s="11"/>
      <c r="B72" s="12"/>
      <c r="C72" s="11"/>
      <c r="D72" s="11"/>
      <c r="E72" s="11"/>
      <c r="F72" s="1" t="s">
        <v>133</v>
      </c>
      <c r="G72" s="1"/>
      <c r="H72" s="21">
        <f>SUM(H7:H63,H65:H71)</f>
        <v>73184.900000000009</v>
      </c>
    </row>
    <row r="165" spans="1:8" s="14" customFormat="1" ht="30" customHeight="1" x14ac:dyDescent="0.2">
      <c r="A165" s="15"/>
      <c r="B165" s="18"/>
      <c r="C165" s="19"/>
      <c r="D165" s="19"/>
      <c r="E165" s="29"/>
      <c r="F165" s="18"/>
      <c r="G165" s="15"/>
      <c r="H165" s="16"/>
    </row>
  </sheetData>
  <sortState xmlns:xlrd2="http://schemas.microsoft.com/office/spreadsheetml/2017/richdata2" ref="A7:H71">
    <sortCondition ref="A7:A71"/>
  </sortState>
  <mergeCells count="5">
    <mergeCell ref="A1:F1"/>
    <mergeCell ref="A3:H4"/>
    <mergeCell ref="G5:H5"/>
    <mergeCell ref="F6:G6"/>
    <mergeCell ref="F72:G72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Mirna Zemba :: NPK</cp:lastModifiedBy>
  <cp:lastPrinted>2024-03-04T11:52:46Z</cp:lastPrinted>
  <dcterms:created xsi:type="dcterms:W3CDTF">2015-06-05T18:17:20Z</dcterms:created>
  <dcterms:modified xsi:type="dcterms:W3CDTF">2025-10-20T07:41:28Z</dcterms:modified>
</cp:coreProperties>
</file>