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Soll-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<sst xmlns="http://schemas.openxmlformats.org/spreadsheetml/2006/main" count="50" uniqueCount="45">
  <si>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Budget-Ist-Abweichungsanalyse (Vorlage)</t>
  </si>
  <si>
    <t xml:space="preserve">Bereitgestellt von nugrow GmbH (www.nugrow.de)</t>
  </si>
  <si>
    <t xml:space="preserve">So funktioniert es</t>
  </si>
  <si>
    <t xml:space="preserve">1. Blatt 'Soll-Ist': Budget und Ist für den Monat und für das Jahr bis heute in den blau/gelben Zellen eintragen.</t>
  </si>
  <si>
    <t xml:space="preserve">2. Je Position den Typ wählen: Erlös oder Kosten. Das steuert das Vorzeichen.</t>
  </si>
  <si>
    <t xml:space="preserve">3. Eine positive Abweichung ist immer günstig: bei Erlösen Ist über Budget, bei Kosten Ist unter Budget.</t>
  </si>
  <si>
    <t xml:space="preserve">4. Die Schwelle in % bestimmt, ab wann eine ungünstige Abweichung als 'Prüfen' markiert wird.</t>
  </si>
  <si>
    <t xml:space="preserve">5. Im Kommentarfeld die Ursache festhalten: Menge, Preis, Zeitpunkt, einmalig oder strukturell.</t>
  </si>
  <si>
    <t xml:space="preserve">Hinweise</t>
  </si>
  <si>
    <t xml:space="preserve">Alle Zahlen sind erfundene Beispielwerte. Positionen und Schwelle bitte anpassen.</t>
  </si>
  <si>
    <t xml:space="preserve">Die Vorlage ersetzt keine Steuer-, Rechts- oder Finanzberatung.</t>
  </si>
  <si>
    <t xml:space="preserve">Fragen? www.nugrow.de/kontakt</t>
  </si>
  <si>
    <t xml:space="preserve">Budget-Ist-Abweichung</t>
  </si>
  <si>
    <t xml:space="preserve">Schwelle für 'Prüfen' (in %)</t>
  </si>
  <si>
    <t xml:space="preserve">Berichtsmonat</t>
  </si>
  <si>
    <t xml:space="preserve">September 2026</t>
  </si>
  <si>
    <t xml:space="preserve">Position</t>
  </si>
  <si>
    <t xml:space="preserve">Typ</t>
  </si>
  <si>
    <t xml:space="preserve">Budget Monat</t>
  </si>
  <si>
    <t xml:space="preserve">Ist Monat</t>
  </si>
  <si>
    <t xml:space="preserve">Abweichung Monat</t>
  </si>
  <si>
    <t xml:space="preserve">Abweichung %</t>
  </si>
  <si>
    <t xml:space="preserve">Budget Jahr bis heute</t>
  </si>
  <si>
    <t xml:space="preserve">Ist Jahr bis heute</t>
  </si>
  <si>
    <t xml:space="preserve">Abweichung Jahr</t>
  </si>
  <si>
    <t xml:space="preserve">Abweichung % Jahr</t>
  </si>
  <si>
    <t xml:space="preserve">Prüfen?</t>
  </si>
  <si>
    <t xml:space="preserve">Kommentar / Ursache</t>
  </si>
  <si>
    <t xml:space="preserve">Umsatzerlöse</t>
  </si>
  <si>
    <t xml:space="preserve">Erlös</t>
  </si>
  <si>
    <t xml:space="preserve">Personalkosten</t>
  </si>
  <si>
    <t xml:space="preserve">Kosten</t>
  </si>
  <si>
    <t xml:space="preserve">Zwei Vertragsabschlüsse in den Oktober verschoben (Zeitpunkt).</t>
  </si>
  <si>
    <t xml:space="preserve">Marketing</t>
  </si>
  <si>
    <t xml:space="preserve">Neue Stelle früher besetzt als geplant.</t>
  </si>
  <si>
    <t xml:space="preserve">Miete und Büro</t>
  </si>
  <si>
    <t xml:space="preserve">Einmalige Messeteilnahme, nicht budgetiert (einmalig).</t>
  </si>
  <si>
    <t xml:space="preserve">Software und Tools</t>
  </si>
  <si>
    <t xml:space="preserve">Beratung und Buchhaltung</t>
  </si>
  <si>
    <t xml:space="preserve">Steuerberater: Jahresabschluss-Vorarbeiten (einmalig).</t>
  </si>
  <si>
    <t xml:space="preserve">Sonstige Kosten</t>
  </si>
  <si>
    <t xml:space="preserve">Erlöse gesamt</t>
  </si>
  <si>
    <t xml:space="preserve">Kosten gesamt</t>
  </si>
  <si>
    <t xml:space="preserve">Ergebnis</t>
  </si>
  <si>
    <t xml:space="preserve">Hinweis: erfundene Beispielwerte. Positive Abweichung = günstig.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</si>
</sst>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;\(#,##0\);\-"/>
    <numFmt numFmtId="167" formatCode="0.0%;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8" min="7" style="0" width="16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52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2" t="s">
        <v>13</v>
      </c>
      <c r="B3" s="4" t="n">
        <v>0.05</v>
      </c>
    </row>
    <row r="4" customFormat="false" ht="15" hidden="false" customHeight="false" outlineLevel="0" collapsed="false">
      <c r="A4" s="2" t="s">
        <v>14</v>
      </c>
      <c r="B4" s="5" t="s">
        <v>15</v>
      </c>
    </row>
    <row r="6" customFormat="false" ht="31.5" hidden="false" customHeight="true" outlineLevel="0" collapsed="false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6" t="s">
        <v>27</v>
      </c>
    </row>
    <row r="7" customFormat="false" ht="15" hidden="false" customHeight="false" outlineLevel="0" collapsed="false">
      <c r="A7" s="2" t="s">
        <v>28</v>
      </c>
      <c r="B7" s="7" t="s">
        <v>29</v>
      </c>
      <c r="C7" s="8" t="n">
        <v>60000</v>
      </c>
      <c r="D7" s="8" t="n">
        <v>57000</v>
      </c>
      <c r="E7" s="9" t="n">
        <f aca="false">IF($B7="Erlös",D7-C7,C7-D7)</f>
        <v>-3000</v>
      </c>
      <c r="F7" s="10" t="n">
        <f aca="false">IF(C7=0,0,E7/ABS(C7))</f>
        <v>-0.05</v>
      </c>
      <c r="G7" s="8" t="n">
        <v>330000</v>
      </c>
      <c r="H7" s="8" t="n">
        <v>318000</v>
      </c>
      <c r="I7" s="9" t="n">
        <f aca="false">IF($B7="Erlös",H7-G7,G7-H7)</f>
        <v>-12000</v>
      </c>
      <c r="J7" s="10" t="n">
        <f aca="false">IF(G7=0,0,I7/ABS(G7))</f>
        <v>-0.0363636363636364</v>
      </c>
      <c r="K7" s="11" t="str">
        <f aca="false">IF(OR(F7&lt;-$B$3,J7&lt;-$B$3),"Prüfen","")</f>
        <v/>
      </c>
      <c r="L7" s="5"/>
    </row>
    <row r="8" customFormat="false" ht="15" hidden="false" customHeight="false" outlineLevel="0" collapsed="false">
      <c r="A8" s="2" t="s">
        <v>30</v>
      </c>
      <c r="B8" s="7" t="s">
        <v>31</v>
      </c>
      <c r="C8" s="8" t="n">
        <v>32000</v>
      </c>
      <c r="D8" s="8" t="n">
        <v>33500</v>
      </c>
      <c r="E8" s="9" t="n">
        <f aca="false">IF($B8="Erlös",D8-C8,C8-D8)</f>
        <v>-1500</v>
      </c>
      <c r="F8" s="10" t="n">
        <f aca="false">IF(C8=0,0,E8/ABS(C8))</f>
        <v>-0.046875</v>
      </c>
      <c r="G8" s="8" t="n">
        <v>190000</v>
      </c>
      <c r="H8" s="8" t="n">
        <v>196500</v>
      </c>
      <c r="I8" s="9" t="n">
        <f aca="false">IF($B8="Erlös",H8-G8,G8-H8)</f>
        <v>-6500</v>
      </c>
      <c r="J8" s="10" t="n">
        <f aca="false">IF(G8=0,0,I8/ABS(G8))</f>
        <v>-0.0342105263157895</v>
      </c>
      <c r="K8" s="11" t="str">
        <f aca="false">IF(OR(F8&lt;-$B$3,J8&lt;-$B$3),"Prüfen","")</f>
        <v/>
      </c>
      <c r="L8" s="5" t="s">
        <v>32</v>
      </c>
    </row>
    <row r="9" customFormat="false" ht="15" hidden="false" customHeight="false" outlineLevel="0" collapsed="false">
      <c r="A9" s="2" t="s">
        <v>33</v>
      </c>
      <c r="B9" s="7" t="s">
        <v>31</v>
      </c>
      <c r="C9" s="8" t="n">
        <v>6000</v>
      </c>
      <c r="D9" s="8" t="n">
        <v>7800</v>
      </c>
      <c r="E9" s="9" t="n">
        <f aca="false">IF($B9="Erlös",D9-C9,C9-D9)</f>
        <v>-1800</v>
      </c>
      <c r="F9" s="10" t="n">
        <f aca="false">IF(C9=0,0,E9/ABS(C9))</f>
        <v>-0.3</v>
      </c>
      <c r="G9" s="8" t="n">
        <v>34000</v>
      </c>
      <c r="H9" s="8" t="n">
        <v>39500</v>
      </c>
      <c r="I9" s="9" t="n">
        <f aca="false">IF($B9="Erlös",H9-G9,G9-H9)</f>
        <v>-5500</v>
      </c>
      <c r="J9" s="10" t="n">
        <f aca="false">IF(G9=0,0,I9/ABS(G9))</f>
        <v>-0.161764705882353</v>
      </c>
      <c r="K9" s="11" t="str">
        <f aca="false">IF(OR(F9&lt;-$B$3,J9&lt;-$B$3),"Prüfen","")</f>
        <v>Prüfen</v>
      </c>
      <c r="L9" s="5" t="s">
        <v>34</v>
      </c>
    </row>
    <row r="10" customFormat="false" ht="15" hidden="false" customHeight="false" outlineLevel="0" collapsed="false">
      <c r="A10" s="2" t="s">
        <v>35</v>
      </c>
      <c r="B10" s="7" t="s">
        <v>31</v>
      </c>
      <c r="C10" s="8" t="n">
        <v>3500</v>
      </c>
      <c r="D10" s="8" t="n">
        <v>3500</v>
      </c>
      <c r="E10" s="9" t="n">
        <f aca="false">IF($B10="Erlös",D10-C10,C10-D10)</f>
        <v>0</v>
      </c>
      <c r="F10" s="10" t="n">
        <f aca="false">IF(C10=0,0,E10/ABS(C10))</f>
        <v>0</v>
      </c>
      <c r="G10" s="8" t="n">
        <v>21000</v>
      </c>
      <c r="H10" s="8" t="n">
        <v>21000</v>
      </c>
      <c r="I10" s="9" t="n">
        <f aca="false">IF($B10="Erlös",H10-G10,G10-H10)</f>
        <v>0</v>
      </c>
      <c r="J10" s="10" t="n">
        <f aca="false">IF(G10=0,0,I10/ABS(G10))</f>
        <v>0</v>
      </c>
      <c r="K10" s="11" t="str">
        <f aca="false">IF(OR(F10&lt;-$B$3,J10&lt;-$B$3),"Prüfen","")</f>
        <v/>
      </c>
      <c r="L10" s="5" t="s">
        <v>36</v>
      </c>
    </row>
    <row r="11" customFormat="false" ht="15" hidden="false" customHeight="false" outlineLevel="0" collapsed="false">
      <c r="A11" s="2" t="s">
        <v>37</v>
      </c>
      <c r="B11" s="7" t="s">
        <v>31</v>
      </c>
      <c r="C11" s="8" t="n">
        <v>2800</v>
      </c>
      <c r="D11" s="8" t="n">
        <v>2650</v>
      </c>
      <c r="E11" s="9" t="n">
        <f aca="false">IF($B11="Erlös",D11-C11,C11-D11)</f>
        <v>150</v>
      </c>
      <c r="F11" s="10" t="n">
        <f aca="false">IF(C11=0,0,E11/ABS(C11))</f>
        <v>0.0535714285714286</v>
      </c>
      <c r="G11" s="8" t="n">
        <v>16800</v>
      </c>
      <c r="H11" s="8" t="n">
        <v>16300</v>
      </c>
      <c r="I11" s="9" t="n">
        <f aca="false">IF($B11="Erlös",H11-G11,G11-H11)</f>
        <v>500</v>
      </c>
      <c r="J11" s="10" t="n">
        <f aca="false">IF(G11=0,0,I11/ABS(G11))</f>
        <v>0.0297619047619048</v>
      </c>
      <c r="K11" s="11" t="str">
        <f aca="false">IF(OR(F11&lt;-$B$3,J11&lt;-$B$3),"Prüfen","")</f>
        <v/>
      </c>
      <c r="L11" s="5"/>
    </row>
    <row r="12" customFormat="false" ht="15" hidden="false" customHeight="false" outlineLevel="0" collapsed="false">
      <c r="A12" s="2" t="s">
        <v>38</v>
      </c>
      <c r="B12" s="7" t="s">
        <v>31</v>
      </c>
      <c r="C12" s="8" t="n">
        <v>2200</v>
      </c>
      <c r="D12" s="8" t="n">
        <v>2900</v>
      </c>
      <c r="E12" s="9" t="n">
        <f aca="false">IF($B12="Erlös",D12-C12,C12-D12)</f>
        <v>-700</v>
      </c>
      <c r="F12" s="10" t="n">
        <f aca="false">IF(C12=0,0,E12/ABS(C12))</f>
        <v>-0.318181818181818</v>
      </c>
      <c r="G12" s="8" t="n">
        <v>13200</v>
      </c>
      <c r="H12" s="8" t="n">
        <v>15100</v>
      </c>
      <c r="I12" s="9" t="n">
        <f aca="false">IF($B12="Erlös",H12-G12,G12-H12)</f>
        <v>-1900</v>
      </c>
      <c r="J12" s="10" t="n">
        <f aca="false">IF(G12=0,0,I12/ABS(G12))</f>
        <v>-0.143939393939394</v>
      </c>
      <c r="K12" s="11" t="str">
        <f aca="false">IF(OR(F12&lt;-$B$3,J12&lt;-$B$3),"Prüfen","")</f>
        <v>Prüfen</v>
      </c>
      <c r="L12" s="5" t="s">
        <v>39</v>
      </c>
    </row>
    <row r="13" customFormat="false" ht="15" hidden="false" customHeight="false" outlineLevel="0" collapsed="false">
      <c r="A13" s="2" t="s">
        <v>40</v>
      </c>
      <c r="B13" s="7" t="s">
        <v>31</v>
      </c>
      <c r="C13" s="8" t="n">
        <v>1500</v>
      </c>
      <c r="D13" s="8" t="n">
        <v>1100</v>
      </c>
      <c r="E13" s="9" t="n">
        <f aca="false">IF($B13="Erlös",D13-C13,C13-D13)</f>
        <v>400</v>
      </c>
      <c r="F13" s="10" t="n">
        <f aca="false">IF(C13=0,0,E13/ABS(C13))</f>
        <v>0.266666666666667</v>
      </c>
      <c r="G13" s="8" t="n">
        <v>9000</v>
      </c>
      <c r="H13" s="8" t="n">
        <v>8200</v>
      </c>
      <c r="I13" s="9" t="n">
        <f aca="false">IF($B13="Erlös",H13-G13,G13-H13)</f>
        <v>800</v>
      </c>
      <c r="J13" s="10" t="n">
        <f aca="false">IF(G13=0,0,I13/ABS(G13))</f>
        <v>0.0888888888888889</v>
      </c>
      <c r="K13" s="11" t="str">
        <f aca="false">IF(OR(F13&lt;-$B$3,J13&lt;-$B$3),"Prüfen","")</f>
        <v/>
      </c>
      <c r="L13" s="5"/>
    </row>
    <row r="15" customFormat="false" ht="15" hidden="false" customHeight="false" outlineLevel="0" collapsed="false">
      <c r="A15" s="12" t="s">
        <v>41</v>
      </c>
      <c r="B15" s="13"/>
      <c r="C15" s="14" t="n">
        <f aca="false">SUMIF($B$7:$B$13,"Erlös",C$7:C$13)</f>
        <v>60000</v>
      </c>
      <c r="D15" s="14" t="n">
        <f aca="false">SUMIF($B$7:$B$13,"Erlös",D$7:D$13)</f>
        <v>57000</v>
      </c>
      <c r="E15" s="13"/>
      <c r="F15" s="13"/>
      <c r="G15" s="14" t="n">
        <f aca="false">SUMIF($B$7:$B$13,"Erlös",G$7:G$13)</f>
        <v>330000</v>
      </c>
      <c r="H15" s="14" t="n">
        <f aca="false">SUMIF($B$7:$B$13,"Erlös",H$7:H$13)</f>
        <v>318000</v>
      </c>
      <c r="I15" s="13"/>
      <c r="J15" s="13"/>
      <c r="K15" s="13"/>
      <c r="L15" s="13"/>
    </row>
    <row r="16" customFormat="false" ht="15" hidden="false" customHeight="false" outlineLevel="0" collapsed="false">
      <c r="A16" s="12" t="s">
        <v>42</v>
      </c>
      <c r="B16" s="13"/>
      <c r="C16" s="14" t="n">
        <f aca="false">SUMIF($B$7:$B$13,"Kosten",C$7:C$13)</f>
        <v>48000</v>
      </c>
      <c r="D16" s="14" t="n">
        <f aca="false">SUMIF($B$7:$B$13,"Kosten",D$7:D$13)</f>
        <v>51450</v>
      </c>
      <c r="E16" s="13"/>
      <c r="F16" s="13"/>
      <c r="G16" s="14" t="n">
        <f aca="false">SUMIF($B$7:$B$13,"Kosten",G$7:G$13)</f>
        <v>284000</v>
      </c>
      <c r="H16" s="14" t="n">
        <f aca="false">SUMIF($B$7:$B$13,"Kosten",H$7:H$13)</f>
        <v>296600</v>
      </c>
      <c r="I16" s="13"/>
      <c r="J16" s="13"/>
      <c r="K16" s="13"/>
      <c r="L16" s="13"/>
    </row>
    <row r="17" customFormat="false" ht="15" hidden="false" customHeight="false" outlineLevel="0" collapsed="false">
      <c r="A17" s="12" t="s">
        <v>43</v>
      </c>
      <c r="B17" s="13"/>
      <c r="C17" s="14" t="n">
        <f aca="false">C15-C16</f>
        <v>12000</v>
      </c>
      <c r="D17" s="14" t="n">
        <f aca="false">D15-D16</f>
        <v>5550</v>
      </c>
      <c r="E17" s="14" t="n">
        <f aca="false">D17-C17</f>
        <v>-6450</v>
      </c>
      <c r="F17" s="15" t="n">
        <f aca="false">IF(C17=0,0,E17/ABS(C17))</f>
        <v>-0.5375</v>
      </c>
      <c r="G17" s="14" t="n">
        <f aca="false">G15-G16</f>
        <v>46000</v>
      </c>
      <c r="H17" s="14" t="n">
        <f aca="false">H15-H16</f>
        <v>21400</v>
      </c>
      <c r="I17" s="14" t="n">
        <f aca="false">H17-G17</f>
        <v>-24600</v>
      </c>
      <c r="J17" s="15" t="n">
        <f aca="false">IF(G17=0,0,I17/ABS(G17))</f>
        <v>-0.534782608695652</v>
      </c>
      <c r="K17" s="13"/>
      <c r="L17" s="13"/>
    </row>
    <row r="19" customFormat="false" ht="15" hidden="false" customHeight="false" outlineLevel="0" collapsed="false">
      <c r="A19" s="16" t="s">
        <v>44</v>
      </c>
    </row>
  </sheetData>
  <conditionalFormatting sqref="E7:E17">
    <cfRule type="expression" priority="2" aboveAverage="0" equalAverage="0" bottom="0" percent="0" rank="0" text="" dxfId="0">
      <formula>E7&lt;0</formula>
    </cfRule>
    <cfRule type="expression" priority="3" aboveAverage="0" equalAverage="0" bottom="0" percent="0" rank="0" text="" dxfId="1">
      <formula>E7&gt;0</formula>
    </cfRule>
  </conditionalFormatting>
  <conditionalFormatting sqref="F7:F17">
    <cfRule type="expression" priority="4" aboveAverage="0" equalAverage="0" bottom="0" percent="0" rank="0" text="" dxfId="0">
      <formula>F7&lt;0</formula>
    </cfRule>
    <cfRule type="expression" priority="5" aboveAverage="0" equalAverage="0" bottom="0" percent="0" rank="0" text="" dxfId="1">
      <formula>F7&gt;0</formula>
    </cfRule>
  </conditionalFormatting>
  <conditionalFormatting sqref="I7:I17">
    <cfRule type="expression" priority="6" aboveAverage="0" equalAverage="0" bottom="0" percent="0" rank="0" text="" dxfId="0">
      <formula>I7&lt;0</formula>
    </cfRule>
    <cfRule type="expression" priority="7" aboveAverage="0" equalAverage="0" bottom="0" percent="0" rank="0" text="" dxfId="1">
      <formula>I7&gt;0</formula>
    </cfRule>
  </conditionalFormatting>
  <conditionalFormatting sqref="J7:J17">
    <cfRule type="expression" priority="8" aboveAverage="0" equalAverage="0" bottom="0" percent="0" rank="0" text="" dxfId="0">
      <formula>J7&lt;0</formula>
    </cfRule>
    <cfRule type="expression" priority="9" aboveAverage="0" equalAverage="0" bottom="0" percent="0" rank="0" text="" dxfId="1">
      <formula>J7&gt;0</formula>
    </cfRule>
  </conditionalFormatting>
  <dataValidations count="1">
    <dataValidation allowBlank="false" errorStyle="stop" operator="between" showDropDown="false" showErrorMessage="false" showInputMessage="false" sqref="B7:B13" type="list">
      <formula1>"Erlös,Kosten"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2026-10-03T08:54:46Z</dcterms:created>
  <dc:creator>openpyxl</dc:creator>
  <dc:description/>
  <dc:language>en-US</dc:language>
  <cp:lastModifiedBy/>
  <dcterms:modified xsi:type="dcterms:W3CDTF">2026-10-03T08:54:46Z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