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Pla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<sst xmlns="http://schemas.openxmlformats.org/spreadsheetml/2006/main" count="43" uniqueCount="43">
  <si>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Personalkostenplanung / Headcount-Plan (Vorlage)</t>
  </si>
  <si>
    <t xml:space="preserve">Bereitgestellt von nugrow GmbH (www.nugrow.de)</t>
  </si>
  <si>
    <t xml:space="preserve">So funktioniert es</t>
  </si>
  <si>
    <t xml:space="preserve">1. Blatt 'Plan': Nebenkostensatz oben in der blau/gelben Zelle eintragen (Arbeitgeberanteile und sonstige Nebenkosten in % vom Brutto).</t>
  </si>
  <si>
    <t xml:space="preserve">2. Je Stelle: Name, Startmonat (1 bis 12), Endmonat (0 = läuft durch), Bruttogehalt pro Monat bei Vollzeit und Stellenanteil.</t>
  </si>
  <si>
    <t xml:space="preserve">3. Die Vorlage rechnet je Monat die Kosten je Stelle, die Summe, die Jahreskosten und die Zahl der Köpfe (Vollzeitäquivalente).</t>
  </si>
  <si>
    <t xml:space="preserve">Hinweise</t>
  </si>
  <si>
    <t xml:space="preserve">Alle Zahlen sind erfundene Beispielwerte. Gehälter, Nebenkostensatz und Stellen bitte durch die eigenen ersetzen.</t>
  </si>
  <si>
    <t xml:space="preserve">Die Vorlage ersetzt keine Steuer-, Rechts- oder Lohnberatung. Einmalkosten wie Recruiting oder Ausstattung sind nicht enthalten.</t>
  </si>
  <si>
    <t xml:space="preserve">Fragen? www.nugrow.de/kontakt</t>
  </si>
  <si>
    <t xml:space="preserve">Personalkostenplanung</t>
  </si>
  <si>
    <t xml:space="preserve">Nebenkostensatz (% vom Brutto)</t>
  </si>
  <si>
    <t xml:space="preserve">Monatsnummer</t>
  </si>
  <si>
    <t xml:space="preserve">Stelle</t>
  </si>
  <si>
    <t xml:space="preserve">Start (Monat)</t>
  </si>
  <si>
    <t xml:space="preserve">Ende (Monat, 0 = offen)</t>
  </si>
  <si>
    <t xml:space="preserve">Brutto/Monat Vollzeit</t>
  </si>
  <si>
    <t xml:space="preserve">Stellenanteil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</si>
  <si>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</si>
  <si>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</si>
  <si>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</si>
  <si>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</si>
  <si>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</si>
  <si>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</si>
  <si>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</si>
  <si>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</si>
  <si>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</si>
  <si>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</si>
  <si>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</si>
  <si>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</si>
  <si>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Jahreskosten</t>
  </si>
  <si>
    <t xml:space="preserve">Geschäftsführung</t>
  </si>
  <si>
    <t xml:space="preserve">Softwareentwicklung 1</t>
  </si>
  <si>
    <t xml:space="preserve">Softwareentwicklung 2</t>
  </si>
  <si>
    <t xml:space="preserve">Vertrieb</t>
  </si>
  <si>
    <t xml:space="preserve">Customer Success</t>
  </si>
  <si>
    <t xml:space="preserve">Marketing (Teilzeit)</t>
  </si>
  <si>
    <t xml:space="preserve">Finance und Buchhaltung</t>
  </si>
  <si>
    <t xml:space="preserve">Softwareentwicklung 3</t>
  </si>
  <si>
    <t xml:space="preserve">Personalkosten gesamt</t>
  </si>
  <si>
    <t xml:space="preserve">Köpfe (Vollzeitäquivalente)</t>
  </si>
  <si>
    <t xml:space="preserve">Kumulierte Kosten</t>
  </si>
  <si>
    <t xml:space="preserve">Hinweis: erfundene Beispielwerte. Einmalkosten (Recruiting, Ausstattung) sind nicht enthalten.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</si>
</sst>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%"/>
    <numFmt numFmtId="166" formatCode="0"/>
    <numFmt numFmtId="167" formatCode="#,##0"/>
    <numFmt numFmtId="168" formatCode="0.0"/>
    <numFmt numFmtId="169" formatCode="#,##0;\(#,##0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F3A5F"/>
        <bgColor rgb="FF333333"/>
      </patternFill>
    </fill>
    <fill>
      <patternFill patternType="solid">
        <fgColor rgb="FFEEF1F5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EF1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5" topLeftCell="F6" activePane="bottomRight" state="frozen"/>
      <selection pane="topLeft" activeCell="A1" activeCellId="0" sqref="A1"/>
      <selection pane="topRight" activeCell="F1" activeCellId="0" sqref="F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"/>
    <col collapsed="false" customWidth="true" hidden="false" outlineLevel="0" max="4" min="3" style="0" width="14"/>
    <col collapsed="false" customWidth="true" hidden="false" outlineLevel="0" max="17" min="5" style="0" width="10"/>
    <col collapsed="false" customWidth="true" hidden="false" outlineLevel="0" max="18" min="18" style="0" width="14"/>
  </cols>
  <sheetData>
    <row r="1" customFormat="false" ht="17.35" hidden="false" customHeight="false" outlineLevel="0" collapsed="false">
      <c r="A1" s="1" t="s">
        <v>10</v>
      </c>
    </row>
    <row r="3" customFormat="false" ht="15" hidden="false" customHeight="false" outlineLevel="0" collapsed="false">
      <c r="A3" s="2" t="s">
        <v>11</v>
      </c>
      <c r="B3" s="4" t="n">
        <v>0.21</v>
      </c>
    </row>
    <row r="4" customFormat="false" ht="15" hidden="false" customHeight="false" outlineLevel="0" collapsed="false">
      <c r="E4" s="5" t="s">
        <v>12</v>
      </c>
      <c r="F4" s="6" t="n">
        <v>1</v>
      </c>
      <c r="G4" s="6" t="n">
        <v>2</v>
      </c>
      <c r="H4" s="6" t="n">
        <v>3</v>
      </c>
      <c r="I4" s="6" t="n">
        <v>4</v>
      </c>
      <c r="J4" s="6" t="n">
        <v>5</v>
      </c>
      <c r="K4" s="6" t="n">
        <v>6</v>
      </c>
      <c r="L4" s="6" t="n">
        <v>7</v>
      </c>
      <c r="M4" s="6" t="n">
        <v>8</v>
      </c>
      <c r="N4" s="6" t="n">
        <v>9</v>
      </c>
      <c r="O4" s="6" t="n">
        <v>10</v>
      </c>
      <c r="P4" s="6" t="n">
        <v>11</v>
      </c>
      <c r="Q4" s="6" t="n">
        <v>12</v>
      </c>
    </row>
    <row r="5" customFormat="false" ht="31.5" hidden="false" customHeight="true" outlineLevel="0" collapsed="false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  <c r="M5" s="7" t="s">
        <v>25</v>
      </c>
      <c r="N5" s="7" t="s">
        <v>26</v>
      </c>
      <c r="O5" s="7" t="s">
        <v>27</v>
      </c>
      <c r="P5" s="7" t="s">
        <v>28</v>
      </c>
      <c r="Q5" s="7" t="s">
        <v>29</v>
      </c>
      <c r="R5" s="7" t="s">
        <v>30</v>
      </c>
    </row>
    <row r="6" customFormat="false" ht="15" hidden="false" customHeight="false" outlineLevel="0" collapsed="false">
      <c r="A6" s="8" t="s">
        <v>31</v>
      </c>
      <c r="B6" s="9" t="n">
        <v>1</v>
      </c>
      <c r="C6" s="9" t="n">
        <v>0</v>
      </c>
      <c r="D6" s="10" t="n">
        <v>9000</v>
      </c>
      <c r="E6" s="11" t="n">
        <v>1</v>
      </c>
      <c r="F6" s="12" t="n">
        <f aca="false">IF(AND(F$4&gt;=$B6,OR($C6=0,F$4&lt;=$C6)),$D6*$E6*(1+$B$3),0)</f>
        <v>10890</v>
      </c>
      <c r="G6" s="12" t="n">
        <f aca="false">IF(AND(G$4&gt;=$B6,OR($C6=0,G$4&lt;=$C6)),$D6*$E6*(1+$B$3),0)</f>
        <v>10890</v>
      </c>
      <c r="H6" s="12" t="n">
        <f aca="false">IF(AND(H$4&gt;=$B6,OR($C6=0,H$4&lt;=$C6)),$D6*$E6*(1+$B$3),0)</f>
        <v>10890</v>
      </c>
      <c r="I6" s="12" t="n">
        <f aca="false">IF(AND(I$4&gt;=$B6,OR($C6=0,I$4&lt;=$C6)),$D6*$E6*(1+$B$3),0)</f>
        <v>10890</v>
      </c>
      <c r="J6" s="12" t="n">
        <f aca="false">IF(AND(J$4&gt;=$B6,OR($C6=0,J$4&lt;=$C6)),$D6*$E6*(1+$B$3),0)</f>
        <v>10890</v>
      </c>
      <c r="K6" s="12" t="n">
        <f aca="false">IF(AND(K$4&gt;=$B6,OR($C6=0,K$4&lt;=$C6)),$D6*$E6*(1+$B$3),0)</f>
        <v>10890</v>
      </c>
      <c r="L6" s="12" t="n">
        <f aca="false">IF(AND(L$4&gt;=$B6,OR($C6=0,L$4&lt;=$C6)),$D6*$E6*(1+$B$3),0)</f>
        <v>10890</v>
      </c>
      <c r="M6" s="12" t="n">
        <f aca="false">IF(AND(M$4&gt;=$B6,OR($C6=0,M$4&lt;=$C6)),$D6*$E6*(1+$B$3),0)</f>
        <v>10890</v>
      </c>
      <c r="N6" s="12" t="n">
        <f aca="false">IF(AND(N$4&gt;=$B6,OR($C6=0,N$4&lt;=$C6)),$D6*$E6*(1+$B$3),0)</f>
        <v>10890</v>
      </c>
      <c r="O6" s="12" t="n">
        <f aca="false">IF(AND(O$4&gt;=$B6,OR($C6=0,O$4&lt;=$C6)),$D6*$E6*(1+$B$3),0)</f>
        <v>10890</v>
      </c>
      <c r="P6" s="12" t="n">
        <f aca="false">IF(AND(P$4&gt;=$B6,OR($C6=0,P$4&lt;=$C6)),$D6*$E6*(1+$B$3),0)</f>
        <v>10890</v>
      </c>
      <c r="Q6" s="12" t="n">
        <f aca="false">IF(AND(Q$4&gt;=$B6,OR($C6=0,Q$4&lt;=$C6)),$D6*$E6*(1+$B$3),0)</f>
        <v>10890</v>
      </c>
      <c r="R6" s="13" t="n">
        <f aca="false">SUM(F6:Q6)</f>
        <v>130680</v>
      </c>
    </row>
    <row r="7" customFormat="false" ht="15" hidden="false" customHeight="false" outlineLevel="0" collapsed="false">
      <c r="A7" s="8" t="s">
        <v>32</v>
      </c>
      <c r="B7" s="9" t="n">
        <v>1</v>
      </c>
      <c r="C7" s="9" t="n">
        <v>0</v>
      </c>
      <c r="D7" s="10" t="n">
        <v>6500</v>
      </c>
      <c r="E7" s="11" t="n">
        <v>1</v>
      </c>
      <c r="F7" s="12" t="n">
        <f aca="false">IF(AND(F$4&gt;=$B7,OR($C7=0,F$4&lt;=$C7)),$D7*$E7*(1+$B$3),0)</f>
        <v>7865</v>
      </c>
      <c r="G7" s="12" t="n">
        <f aca="false">IF(AND(G$4&gt;=$B7,OR($C7=0,G$4&lt;=$C7)),$D7*$E7*(1+$B$3),0)</f>
        <v>7865</v>
      </c>
      <c r="H7" s="12" t="n">
        <f aca="false">IF(AND(H$4&gt;=$B7,OR($C7=0,H$4&lt;=$C7)),$D7*$E7*(1+$B$3),0)</f>
        <v>7865</v>
      </c>
      <c r="I7" s="12" t="n">
        <f aca="false">IF(AND(I$4&gt;=$B7,OR($C7=0,I$4&lt;=$C7)),$D7*$E7*(1+$B$3),0)</f>
        <v>7865</v>
      </c>
      <c r="J7" s="12" t="n">
        <f aca="false">IF(AND(J$4&gt;=$B7,OR($C7=0,J$4&lt;=$C7)),$D7*$E7*(1+$B$3),0)</f>
        <v>7865</v>
      </c>
      <c r="K7" s="12" t="n">
        <f aca="false">IF(AND(K$4&gt;=$B7,OR($C7=0,K$4&lt;=$C7)),$D7*$E7*(1+$B$3),0)</f>
        <v>7865</v>
      </c>
      <c r="L7" s="12" t="n">
        <f aca="false">IF(AND(L$4&gt;=$B7,OR($C7=0,L$4&lt;=$C7)),$D7*$E7*(1+$B$3),0)</f>
        <v>7865</v>
      </c>
      <c r="M7" s="12" t="n">
        <f aca="false">IF(AND(M$4&gt;=$B7,OR($C7=0,M$4&lt;=$C7)),$D7*$E7*(1+$B$3),0)</f>
        <v>7865</v>
      </c>
      <c r="N7" s="12" t="n">
        <f aca="false">IF(AND(N$4&gt;=$B7,OR($C7=0,N$4&lt;=$C7)),$D7*$E7*(1+$B$3),0)</f>
        <v>7865</v>
      </c>
      <c r="O7" s="12" t="n">
        <f aca="false">IF(AND(O$4&gt;=$B7,OR($C7=0,O$4&lt;=$C7)),$D7*$E7*(1+$B$3),0)</f>
        <v>7865</v>
      </c>
      <c r="P7" s="12" t="n">
        <f aca="false">IF(AND(P$4&gt;=$B7,OR($C7=0,P$4&lt;=$C7)),$D7*$E7*(1+$B$3),0)</f>
        <v>7865</v>
      </c>
      <c r="Q7" s="12" t="n">
        <f aca="false">IF(AND(Q$4&gt;=$B7,OR($C7=0,Q$4&lt;=$C7)),$D7*$E7*(1+$B$3),0)</f>
        <v>7865</v>
      </c>
      <c r="R7" s="13" t="n">
        <f aca="false">SUM(F7:Q7)</f>
        <v>94380</v>
      </c>
    </row>
    <row r="8" customFormat="false" ht="15" hidden="false" customHeight="false" outlineLevel="0" collapsed="false">
      <c r="A8" s="8" t="s">
        <v>33</v>
      </c>
      <c r="B8" s="9" t="n">
        <v>3</v>
      </c>
      <c r="C8" s="9" t="n">
        <v>0</v>
      </c>
      <c r="D8" s="10" t="n">
        <v>6500</v>
      </c>
      <c r="E8" s="11" t="n">
        <v>1</v>
      </c>
      <c r="F8" s="12" t="n">
        <f aca="false">IF(AND(F$4&gt;=$B8,OR($C8=0,F$4&lt;=$C8)),$D8*$E8*(1+$B$3),0)</f>
        <v>0</v>
      </c>
      <c r="G8" s="12" t="n">
        <f aca="false">IF(AND(G$4&gt;=$B8,OR($C8=0,G$4&lt;=$C8)),$D8*$E8*(1+$B$3),0)</f>
        <v>0</v>
      </c>
      <c r="H8" s="12" t="n">
        <f aca="false">IF(AND(H$4&gt;=$B8,OR($C8=0,H$4&lt;=$C8)),$D8*$E8*(1+$B$3),0)</f>
        <v>7865</v>
      </c>
      <c r="I8" s="12" t="n">
        <f aca="false">IF(AND(I$4&gt;=$B8,OR($C8=0,I$4&lt;=$C8)),$D8*$E8*(1+$B$3),0)</f>
        <v>7865</v>
      </c>
      <c r="J8" s="12" t="n">
        <f aca="false">IF(AND(J$4&gt;=$B8,OR($C8=0,J$4&lt;=$C8)),$D8*$E8*(1+$B$3),0)</f>
        <v>7865</v>
      </c>
      <c r="K8" s="12" t="n">
        <f aca="false">IF(AND(K$4&gt;=$B8,OR($C8=0,K$4&lt;=$C8)),$D8*$E8*(1+$B$3),0)</f>
        <v>7865</v>
      </c>
      <c r="L8" s="12" t="n">
        <f aca="false">IF(AND(L$4&gt;=$B8,OR($C8=0,L$4&lt;=$C8)),$D8*$E8*(1+$B$3),0)</f>
        <v>7865</v>
      </c>
      <c r="M8" s="12" t="n">
        <f aca="false">IF(AND(M$4&gt;=$B8,OR($C8=0,M$4&lt;=$C8)),$D8*$E8*(1+$B$3),0)</f>
        <v>7865</v>
      </c>
      <c r="N8" s="12" t="n">
        <f aca="false">IF(AND(N$4&gt;=$B8,OR($C8=0,N$4&lt;=$C8)),$D8*$E8*(1+$B$3),0)</f>
        <v>7865</v>
      </c>
      <c r="O8" s="12" t="n">
        <f aca="false">IF(AND(O$4&gt;=$B8,OR($C8=0,O$4&lt;=$C8)),$D8*$E8*(1+$B$3),0)</f>
        <v>7865</v>
      </c>
      <c r="P8" s="12" t="n">
        <f aca="false">IF(AND(P$4&gt;=$B8,OR($C8=0,P$4&lt;=$C8)),$D8*$E8*(1+$B$3),0)</f>
        <v>7865</v>
      </c>
      <c r="Q8" s="12" t="n">
        <f aca="false">IF(AND(Q$4&gt;=$B8,OR($C8=0,Q$4&lt;=$C8)),$D8*$E8*(1+$B$3),0)</f>
        <v>7865</v>
      </c>
      <c r="R8" s="13" t="n">
        <f aca="false">SUM(F8:Q8)</f>
        <v>78650</v>
      </c>
    </row>
    <row r="9" customFormat="false" ht="15" hidden="false" customHeight="false" outlineLevel="0" collapsed="false">
      <c r="A9" s="8" t="s">
        <v>34</v>
      </c>
      <c r="B9" s="9" t="n">
        <v>2</v>
      </c>
      <c r="C9" s="9" t="n">
        <v>0</v>
      </c>
      <c r="D9" s="10" t="n">
        <v>5500</v>
      </c>
      <c r="E9" s="11" t="n">
        <v>1</v>
      </c>
      <c r="F9" s="12" t="n">
        <f aca="false">IF(AND(F$4&gt;=$B9,OR($C9=0,F$4&lt;=$C9)),$D9*$E9*(1+$B$3),0)</f>
        <v>0</v>
      </c>
      <c r="G9" s="12" t="n">
        <f aca="false">IF(AND(G$4&gt;=$B9,OR($C9=0,G$4&lt;=$C9)),$D9*$E9*(1+$B$3),0)</f>
        <v>6655</v>
      </c>
      <c r="H9" s="12" t="n">
        <f aca="false">IF(AND(H$4&gt;=$B9,OR($C9=0,H$4&lt;=$C9)),$D9*$E9*(1+$B$3),0)</f>
        <v>6655</v>
      </c>
      <c r="I9" s="12" t="n">
        <f aca="false">IF(AND(I$4&gt;=$B9,OR($C9=0,I$4&lt;=$C9)),$D9*$E9*(1+$B$3),0)</f>
        <v>6655</v>
      </c>
      <c r="J9" s="12" t="n">
        <f aca="false">IF(AND(J$4&gt;=$B9,OR($C9=0,J$4&lt;=$C9)),$D9*$E9*(1+$B$3),0)</f>
        <v>6655</v>
      </c>
      <c r="K9" s="12" t="n">
        <f aca="false">IF(AND(K$4&gt;=$B9,OR($C9=0,K$4&lt;=$C9)),$D9*$E9*(1+$B$3),0)</f>
        <v>6655</v>
      </c>
      <c r="L9" s="12" t="n">
        <f aca="false">IF(AND(L$4&gt;=$B9,OR($C9=0,L$4&lt;=$C9)),$D9*$E9*(1+$B$3),0)</f>
        <v>6655</v>
      </c>
      <c r="M9" s="12" t="n">
        <f aca="false">IF(AND(M$4&gt;=$B9,OR($C9=0,M$4&lt;=$C9)),$D9*$E9*(1+$B$3),0)</f>
        <v>6655</v>
      </c>
      <c r="N9" s="12" t="n">
        <f aca="false">IF(AND(N$4&gt;=$B9,OR($C9=0,N$4&lt;=$C9)),$D9*$E9*(1+$B$3),0)</f>
        <v>6655</v>
      </c>
      <c r="O9" s="12" t="n">
        <f aca="false">IF(AND(O$4&gt;=$B9,OR($C9=0,O$4&lt;=$C9)),$D9*$E9*(1+$B$3),0)</f>
        <v>6655</v>
      </c>
      <c r="P9" s="12" t="n">
        <f aca="false">IF(AND(P$4&gt;=$B9,OR($C9=0,P$4&lt;=$C9)),$D9*$E9*(1+$B$3),0)</f>
        <v>6655</v>
      </c>
      <c r="Q9" s="12" t="n">
        <f aca="false">IF(AND(Q$4&gt;=$B9,OR($C9=0,Q$4&lt;=$C9)),$D9*$E9*(1+$B$3),0)</f>
        <v>6655</v>
      </c>
      <c r="R9" s="13" t="n">
        <f aca="false">SUM(F9:Q9)</f>
        <v>73205</v>
      </c>
    </row>
    <row r="10" customFormat="false" ht="15" hidden="false" customHeight="false" outlineLevel="0" collapsed="false">
      <c r="A10" s="8" t="s">
        <v>35</v>
      </c>
      <c r="B10" s="9" t="n">
        <v>5</v>
      </c>
      <c r="C10" s="9" t="n">
        <v>0</v>
      </c>
      <c r="D10" s="10" t="n">
        <v>4500</v>
      </c>
      <c r="E10" s="11" t="n">
        <v>1</v>
      </c>
      <c r="F10" s="12" t="n">
        <f aca="false">IF(AND(F$4&gt;=$B10,OR($C10=0,F$4&lt;=$C10)),$D10*$E10*(1+$B$3),0)</f>
        <v>0</v>
      </c>
      <c r="G10" s="12" t="n">
        <f aca="false">IF(AND(G$4&gt;=$B10,OR($C10=0,G$4&lt;=$C10)),$D10*$E10*(1+$B$3),0)</f>
        <v>0</v>
      </c>
      <c r="H10" s="12" t="n">
        <f aca="false">IF(AND(H$4&gt;=$B10,OR($C10=0,H$4&lt;=$C10)),$D10*$E10*(1+$B$3),0)</f>
        <v>0</v>
      </c>
      <c r="I10" s="12" t="n">
        <f aca="false">IF(AND(I$4&gt;=$B10,OR($C10=0,I$4&lt;=$C10)),$D10*$E10*(1+$B$3),0)</f>
        <v>0</v>
      </c>
      <c r="J10" s="12" t="n">
        <f aca="false">IF(AND(J$4&gt;=$B10,OR($C10=0,J$4&lt;=$C10)),$D10*$E10*(1+$B$3),0)</f>
        <v>5445</v>
      </c>
      <c r="K10" s="12" t="n">
        <f aca="false">IF(AND(K$4&gt;=$B10,OR($C10=0,K$4&lt;=$C10)),$D10*$E10*(1+$B$3),0)</f>
        <v>5445</v>
      </c>
      <c r="L10" s="12" t="n">
        <f aca="false">IF(AND(L$4&gt;=$B10,OR($C10=0,L$4&lt;=$C10)),$D10*$E10*(1+$B$3),0)</f>
        <v>5445</v>
      </c>
      <c r="M10" s="12" t="n">
        <f aca="false">IF(AND(M$4&gt;=$B10,OR($C10=0,M$4&lt;=$C10)),$D10*$E10*(1+$B$3),0)</f>
        <v>5445</v>
      </c>
      <c r="N10" s="12" t="n">
        <f aca="false">IF(AND(N$4&gt;=$B10,OR($C10=0,N$4&lt;=$C10)),$D10*$E10*(1+$B$3),0)</f>
        <v>5445</v>
      </c>
      <c r="O10" s="12" t="n">
        <f aca="false">IF(AND(O$4&gt;=$B10,OR($C10=0,O$4&lt;=$C10)),$D10*$E10*(1+$B$3),0)</f>
        <v>5445</v>
      </c>
      <c r="P10" s="12" t="n">
        <f aca="false">IF(AND(P$4&gt;=$B10,OR($C10=0,P$4&lt;=$C10)),$D10*$E10*(1+$B$3),0)</f>
        <v>5445</v>
      </c>
      <c r="Q10" s="12" t="n">
        <f aca="false">IF(AND(Q$4&gt;=$B10,OR($C10=0,Q$4&lt;=$C10)),$D10*$E10*(1+$B$3),0)</f>
        <v>5445</v>
      </c>
      <c r="R10" s="13" t="n">
        <f aca="false">SUM(F10:Q10)</f>
        <v>43560</v>
      </c>
    </row>
    <row r="11" customFormat="false" ht="15" hidden="false" customHeight="false" outlineLevel="0" collapsed="false">
      <c r="A11" s="8" t="s">
        <v>36</v>
      </c>
      <c r="B11" s="9" t="n">
        <v>4</v>
      </c>
      <c r="C11" s="9" t="n">
        <v>0</v>
      </c>
      <c r="D11" s="10" t="n">
        <v>5000</v>
      </c>
      <c r="E11" s="11" t="n">
        <v>0.5</v>
      </c>
      <c r="F11" s="12" t="n">
        <f aca="false">IF(AND(F$4&gt;=$B11,OR($C11=0,F$4&lt;=$C11)),$D11*$E11*(1+$B$3),0)</f>
        <v>0</v>
      </c>
      <c r="G11" s="12" t="n">
        <f aca="false">IF(AND(G$4&gt;=$B11,OR($C11=0,G$4&lt;=$C11)),$D11*$E11*(1+$B$3),0)</f>
        <v>0</v>
      </c>
      <c r="H11" s="12" t="n">
        <f aca="false">IF(AND(H$4&gt;=$B11,OR($C11=0,H$4&lt;=$C11)),$D11*$E11*(1+$B$3),0)</f>
        <v>0</v>
      </c>
      <c r="I11" s="12" t="n">
        <f aca="false">IF(AND(I$4&gt;=$B11,OR($C11=0,I$4&lt;=$C11)),$D11*$E11*(1+$B$3),0)</f>
        <v>3025</v>
      </c>
      <c r="J11" s="12" t="n">
        <f aca="false">IF(AND(J$4&gt;=$B11,OR($C11=0,J$4&lt;=$C11)),$D11*$E11*(1+$B$3),0)</f>
        <v>3025</v>
      </c>
      <c r="K11" s="12" t="n">
        <f aca="false">IF(AND(K$4&gt;=$B11,OR($C11=0,K$4&lt;=$C11)),$D11*$E11*(1+$B$3),0)</f>
        <v>3025</v>
      </c>
      <c r="L11" s="12" t="n">
        <f aca="false">IF(AND(L$4&gt;=$B11,OR($C11=0,L$4&lt;=$C11)),$D11*$E11*(1+$B$3),0)</f>
        <v>3025</v>
      </c>
      <c r="M11" s="12" t="n">
        <f aca="false">IF(AND(M$4&gt;=$B11,OR($C11=0,M$4&lt;=$C11)),$D11*$E11*(1+$B$3),0)</f>
        <v>3025</v>
      </c>
      <c r="N11" s="12" t="n">
        <f aca="false">IF(AND(N$4&gt;=$B11,OR($C11=0,N$4&lt;=$C11)),$D11*$E11*(1+$B$3),0)</f>
        <v>3025</v>
      </c>
      <c r="O11" s="12" t="n">
        <f aca="false">IF(AND(O$4&gt;=$B11,OR($C11=0,O$4&lt;=$C11)),$D11*$E11*(1+$B$3),0)</f>
        <v>3025</v>
      </c>
      <c r="P11" s="12" t="n">
        <f aca="false">IF(AND(P$4&gt;=$B11,OR($C11=0,P$4&lt;=$C11)),$D11*$E11*(1+$B$3),0)</f>
        <v>3025</v>
      </c>
      <c r="Q11" s="12" t="n">
        <f aca="false">IF(AND(Q$4&gt;=$B11,OR($C11=0,Q$4&lt;=$C11)),$D11*$E11*(1+$B$3),0)</f>
        <v>3025</v>
      </c>
      <c r="R11" s="13" t="n">
        <f aca="false">SUM(F11:Q11)</f>
        <v>27225</v>
      </c>
    </row>
    <row r="12" customFormat="false" ht="15" hidden="false" customHeight="false" outlineLevel="0" collapsed="false">
      <c r="A12" s="8" t="s">
        <v>37</v>
      </c>
      <c r="B12" s="9" t="n">
        <v>7</v>
      </c>
      <c r="C12" s="9" t="n">
        <v>0</v>
      </c>
      <c r="D12" s="10" t="n">
        <v>5200</v>
      </c>
      <c r="E12" s="11" t="n">
        <v>0.6</v>
      </c>
      <c r="F12" s="12" t="n">
        <f aca="false">IF(AND(F$4&gt;=$B12,OR($C12=0,F$4&lt;=$C12)),$D12*$E12*(1+$B$3),0)</f>
        <v>0</v>
      </c>
      <c r="G12" s="12" t="n">
        <f aca="false">IF(AND(G$4&gt;=$B12,OR($C12=0,G$4&lt;=$C12)),$D12*$E12*(1+$B$3),0)</f>
        <v>0</v>
      </c>
      <c r="H12" s="12" t="n">
        <f aca="false">IF(AND(H$4&gt;=$B12,OR($C12=0,H$4&lt;=$C12)),$D12*$E12*(1+$B$3),0)</f>
        <v>0</v>
      </c>
      <c r="I12" s="12" t="n">
        <f aca="false">IF(AND(I$4&gt;=$B12,OR($C12=0,I$4&lt;=$C12)),$D12*$E12*(1+$B$3),0)</f>
        <v>0</v>
      </c>
      <c r="J12" s="12" t="n">
        <f aca="false">IF(AND(J$4&gt;=$B12,OR($C12=0,J$4&lt;=$C12)),$D12*$E12*(1+$B$3),0)</f>
        <v>0</v>
      </c>
      <c r="K12" s="12" t="n">
        <f aca="false">IF(AND(K$4&gt;=$B12,OR($C12=0,K$4&lt;=$C12)),$D12*$E12*(1+$B$3),0)</f>
        <v>0</v>
      </c>
      <c r="L12" s="12" t="n">
        <f aca="false">IF(AND(L$4&gt;=$B12,OR($C12=0,L$4&lt;=$C12)),$D12*$E12*(1+$B$3),0)</f>
        <v>3775.2</v>
      </c>
      <c r="M12" s="12" t="n">
        <f aca="false">IF(AND(M$4&gt;=$B12,OR($C12=0,M$4&lt;=$C12)),$D12*$E12*(1+$B$3),0)</f>
        <v>3775.2</v>
      </c>
      <c r="N12" s="12" t="n">
        <f aca="false">IF(AND(N$4&gt;=$B12,OR($C12=0,N$4&lt;=$C12)),$D12*$E12*(1+$B$3),0)</f>
        <v>3775.2</v>
      </c>
      <c r="O12" s="12" t="n">
        <f aca="false">IF(AND(O$4&gt;=$B12,OR($C12=0,O$4&lt;=$C12)),$D12*$E12*(1+$B$3),0)</f>
        <v>3775.2</v>
      </c>
      <c r="P12" s="12" t="n">
        <f aca="false">IF(AND(P$4&gt;=$B12,OR($C12=0,P$4&lt;=$C12)),$D12*$E12*(1+$B$3),0)</f>
        <v>3775.2</v>
      </c>
      <c r="Q12" s="12" t="n">
        <f aca="false">IF(AND(Q$4&gt;=$B12,OR($C12=0,Q$4&lt;=$C12)),$D12*$E12*(1+$B$3),0)</f>
        <v>3775.2</v>
      </c>
      <c r="R12" s="13" t="n">
        <f aca="false">SUM(F12:Q12)</f>
        <v>22651.2</v>
      </c>
    </row>
    <row r="13" customFormat="false" ht="15" hidden="false" customHeight="false" outlineLevel="0" collapsed="false">
      <c r="A13" s="8" t="s">
        <v>38</v>
      </c>
      <c r="B13" s="9" t="n">
        <v>9</v>
      </c>
      <c r="C13" s="9" t="n">
        <v>0</v>
      </c>
      <c r="D13" s="10" t="n">
        <v>6500</v>
      </c>
      <c r="E13" s="11" t="n">
        <v>1</v>
      </c>
      <c r="F13" s="12" t="n">
        <f aca="false">IF(AND(F$4&gt;=$B13,OR($C13=0,F$4&lt;=$C13)),$D13*$E13*(1+$B$3),0)</f>
        <v>0</v>
      </c>
      <c r="G13" s="12" t="n">
        <f aca="false">IF(AND(G$4&gt;=$B13,OR($C13=0,G$4&lt;=$C13)),$D13*$E13*(1+$B$3),0)</f>
        <v>0</v>
      </c>
      <c r="H13" s="12" t="n">
        <f aca="false">IF(AND(H$4&gt;=$B13,OR($C13=0,H$4&lt;=$C13)),$D13*$E13*(1+$B$3),0)</f>
        <v>0</v>
      </c>
      <c r="I13" s="12" t="n">
        <f aca="false">IF(AND(I$4&gt;=$B13,OR($C13=0,I$4&lt;=$C13)),$D13*$E13*(1+$B$3),0)</f>
        <v>0</v>
      </c>
      <c r="J13" s="12" t="n">
        <f aca="false">IF(AND(J$4&gt;=$B13,OR($C13=0,J$4&lt;=$C13)),$D13*$E13*(1+$B$3),0)</f>
        <v>0</v>
      </c>
      <c r="K13" s="12" t="n">
        <f aca="false">IF(AND(K$4&gt;=$B13,OR($C13=0,K$4&lt;=$C13)),$D13*$E13*(1+$B$3),0)</f>
        <v>0</v>
      </c>
      <c r="L13" s="12" t="n">
        <f aca="false">IF(AND(L$4&gt;=$B13,OR($C13=0,L$4&lt;=$C13)),$D13*$E13*(1+$B$3),0)</f>
        <v>0</v>
      </c>
      <c r="M13" s="12" t="n">
        <f aca="false">IF(AND(M$4&gt;=$B13,OR($C13=0,M$4&lt;=$C13)),$D13*$E13*(1+$B$3),0)</f>
        <v>0</v>
      </c>
      <c r="N13" s="12" t="n">
        <f aca="false">IF(AND(N$4&gt;=$B13,OR($C13=0,N$4&lt;=$C13)),$D13*$E13*(1+$B$3),0)</f>
        <v>7865</v>
      </c>
      <c r="O13" s="12" t="n">
        <f aca="false">IF(AND(O$4&gt;=$B13,OR($C13=0,O$4&lt;=$C13)),$D13*$E13*(1+$B$3),0)</f>
        <v>7865</v>
      </c>
      <c r="P13" s="12" t="n">
        <f aca="false">IF(AND(P$4&gt;=$B13,OR($C13=0,P$4&lt;=$C13)),$D13*$E13*(1+$B$3),0)</f>
        <v>7865</v>
      </c>
      <c r="Q13" s="12" t="n">
        <f aca="false">IF(AND(Q$4&gt;=$B13,OR($C13=0,Q$4&lt;=$C13)),$D13*$E13*(1+$B$3),0)</f>
        <v>7865</v>
      </c>
      <c r="R13" s="13" t="n">
        <f aca="false">SUM(F13:Q13)</f>
        <v>31460</v>
      </c>
    </row>
    <row r="15" customFormat="false" ht="15" hidden="false" customHeight="false" outlineLevel="0" collapsed="false">
      <c r="A15" s="14" t="s">
        <v>39</v>
      </c>
      <c r="B15" s="15"/>
      <c r="C15" s="15"/>
      <c r="D15" s="15"/>
      <c r="E15" s="15"/>
      <c r="F15" s="16" t="n">
        <f aca="false">SUM(F6:F13)</f>
        <v>18755</v>
      </c>
      <c r="G15" s="16" t="n">
        <f aca="false">SUM(G6:G13)</f>
        <v>25410</v>
      </c>
      <c r="H15" s="16" t="n">
        <f aca="false">SUM(H6:H13)</f>
        <v>33275</v>
      </c>
      <c r="I15" s="16" t="n">
        <f aca="false">SUM(I6:I13)</f>
        <v>36300</v>
      </c>
      <c r="J15" s="16" t="n">
        <f aca="false">SUM(J6:J13)</f>
        <v>41745</v>
      </c>
      <c r="K15" s="16" t="n">
        <f aca="false">SUM(K6:K13)</f>
        <v>41745</v>
      </c>
      <c r="L15" s="16" t="n">
        <f aca="false">SUM(L6:L13)</f>
        <v>45520.2</v>
      </c>
      <c r="M15" s="16" t="n">
        <f aca="false">SUM(M6:M13)</f>
        <v>45520.2</v>
      </c>
      <c r="N15" s="16" t="n">
        <f aca="false">SUM(N6:N13)</f>
        <v>53385.2</v>
      </c>
      <c r="O15" s="16" t="n">
        <f aca="false">SUM(O6:O13)</f>
        <v>53385.2</v>
      </c>
      <c r="P15" s="16" t="n">
        <f aca="false">SUM(P6:P13)</f>
        <v>53385.2</v>
      </c>
      <c r="Q15" s="16" t="n">
        <f aca="false">SUM(Q6:Q13)</f>
        <v>53385.2</v>
      </c>
      <c r="R15" s="16" t="n">
        <f aca="false">SUM(R6:R13)</f>
        <v>501811.2</v>
      </c>
    </row>
    <row r="16" customFormat="false" ht="15" hidden="false" customHeight="false" outlineLevel="0" collapsed="false">
      <c r="A16" s="14" t="s">
        <v>40</v>
      </c>
      <c r="B16" s="15"/>
      <c r="C16" s="15"/>
      <c r="D16" s="15"/>
      <c r="E16" s="15"/>
      <c r="F16" s="17" t="n">
        <f aca="false">SUMPRODUCT(($B$6:$B$13&lt;=F$4)*(($C$6:$C$13=0)+($C$6:$C$13&gt;=F$4)&gt;0)*$E$6:$E$13)</f>
        <v>2</v>
      </c>
      <c r="G16" s="17" t="n">
        <f aca="false">SUMPRODUCT(($B$6:$B$13&lt;=G$4)*(($C$6:$C$13=0)+($C$6:$C$13&gt;=G$4)&gt;0)*$E$6:$E$13)</f>
        <v>3</v>
      </c>
      <c r="H16" s="17" t="n">
        <f aca="false">SUMPRODUCT(($B$6:$B$13&lt;=H$4)*(($C$6:$C$13=0)+($C$6:$C$13&gt;=H$4)&gt;0)*$E$6:$E$13)</f>
        <v>4</v>
      </c>
      <c r="I16" s="17" t="n">
        <f aca="false">SUMPRODUCT(($B$6:$B$13&lt;=I$4)*(($C$6:$C$13=0)+($C$6:$C$13&gt;=I$4)&gt;0)*$E$6:$E$13)</f>
        <v>4.5</v>
      </c>
      <c r="J16" s="17" t="n">
        <f aca="false">SUMPRODUCT(($B$6:$B$13&lt;=J$4)*(($C$6:$C$13=0)+($C$6:$C$13&gt;=J$4)&gt;0)*$E$6:$E$13)</f>
        <v>5.5</v>
      </c>
      <c r="K16" s="17" t="n">
        <f aca="false">SUMPRODUCT(($B$6:$B$13&lt;=K$4)*(($C$6:$C$13=0)+($C$6:$C$13&gt;=K$4)&gt;0)*$E$6:$E$13)</f>
        <v>5.5</v>
      </c>
      <c r="L16" s="17" t="n">
        <f aca="false">SUMPRODUCT(($B$6:$B$13&lt;=L$4)*(($C$6:$C$13=0)+($C$6:$C$13&gt;=L$4)&gt;0)*$E$6:$E$13)</f>
        <v>6.1</v>
      </c>
      <c r="M16" s="17" t="n">
        <f aca="false">SUMPRODUCT(($B$6:$B$13&lt;=M$4)*(($C$6:$C$13=0)+($C$6:$C$13&gt;=M$4)&gt;0)*$E$6:$E$13)</f>
        <v>6.1</v>
      </c>
      <c r="N16" s="17" t="n">
        <f aca="false">SUMPRODUCT(($B$6:$B$13&lt;=N$4)*(($C$6:$C$13=0)+($C$6:$C$13&gt;=N$4)&gt;0)*$E$6:$E$13)</f>
        <v>7.1</v>
      </c>
      <c r="O16" s="17" t="n">
        <f aca="false">SUMPRODUCT(($B$6:$B$13&lt;=O$4)*(($C$6:$C$13=0)+($C$6:$C$13&gt;=O$4)&gt;0)*$E$6:$E$13)</f>
        <v>7.1</v>
      </c>
      <c r="P16" s="17" t="n">
        <f aca="false">SUMPRODUCT(($B$6:$B$13&lt;=P$4)*(($C$6:$C$13=0)+($C$6:$C$13&gt;=P$4)&gt;0)*$E$6:$E$13)</f>
        <v>7.1</v>
      </c>
      <c r="Q16" s="17" t="n">
        <f aca="false">SUMPRODUCT(($B$6:$B$13&lt;=Q$4)*(($C$6:$C$13=0)+($C$6:$C$13&gt;=Q$4)&gt;0)*$E$6:$E$13)</f>
        <v>7.1</v>
      </c>
      <c r="R16" s="15"/>
    </row>
    <row r="17" customFormat="false" ht="15" hidden="false" customHeight="false" outlineLevel="0" collapsed="false">
      <c r="A17" s="14" t="s">
        <v>41</v>
      </c>
      <c r="B17" s="15"/>
      <c r="C17" s="15"/>
      <c r="D17" s="15"/>
      <c r="E17" s="15"/>
      <c r="F17" s="18" t="n">
        <f aca="false">SUM($F15:F15)</f>
        <v>18755</v>
      </c>
      <c r="G17" s="18" t="n">
        <f aca="false">SUM($F15:G15)</f>
        <v>44165</v>
      </c>
      <c r="H17" s="18" t="n">
        <f aca="false">SUM($F15:H15)</f>
        <v>77440</v>
      </c>
      <c r="I17" s="18" t="n">
        <f aca="false">SUM($F15:I15)</f>
        <v>113740</v>
      </c>
      <c r="J17" s="18" t="n">
        <f aca="false">SUM($F15:J15)</f>
        <v>155485</v>
      </c>
      <c r="K17" s="18" t="n">
        <f aca="false">SUM($F15:K15)</f>
        <v>197230</v>
      </c>
      <c r="L17" s="18" t="n">
        <f aca="false">SUM($F15:L15)</f>
        <v>242750.2</v>
      </c>
      <c r="M17" s="18" t="n">
        <f aca="false">SUM($F15:M15)</f>
        <v>288270.4</v>
      </c>
      <c r="N17" s="18" t="n">
        <f aca="false">SUM($F15:N15)</f>
        <v>341655.6</v>
      </c>
      <c r="O17" s="18" t="n">
        <f aca="false">SUM($F15:O15)</f>
        <v>395040.8</v>
      </c>
      <c r="P17" s="18" t="n">
        <f aca="false">SUM($F15:P15)</f>
        <v>448426</v>
      </c>
      <c r="Q17" s="18" t="n">
        <f aca="false">SUM($F15:Q15)</f>
        <v>501811.2</v>
      </c>
      <c r="R17" s="15"/>
    </row>
    <row r="19" customFormat="false" ht="15" hidden="false" customHeight="false" outlineLevel="0" collapsed="false">
      <c r="A19" s="5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2026-10-03T09:02:46Z</dcterms:created>
  <dc:creator>openpyxl</dc:creator>
  <dc:description/>
  <dc:language>en-US</dc:language>
  <cp:lastModifiedBy/>
  <dcterms:modified xsi:type="dcterms:W3CDTF">2026-10-03T09:02:46Z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