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rabrazilcom.sharepoint.com/sites/1/ERA Shared Drive/7. Biodiversity/Methodology/7th Revision ERA - Updates 08-2025/"/>
    </mc:Choice>
  </mc:AlternateContent>
  <xr:revisionPtr revIDLastSave="1103" documentId="8_{172DE682-9812-4132-AC8A-79E2101B240C}" xr6:coauthVersionLast="47" xr6:coauthVersionMax="47" xr10:uidLastSave="{01D8AD19-AE46-4231-9FDE-4FFAA2E73BCA}"/>
  <bookViews>
    <workbookView xWindow="-108" yWindow="-108" windowWidth="23256" windowHeight="12456" activeTab="2" xr2:uid="{00000000-000D-0000-FFFF-FFFF00000000}"/>
  </bookViews>
  <sheets>
    <sheet name="USpToC &amp; Monitoring " sheetId="4" r:id="rId1"/>
    <sheet name="Monitoring of Indicators" sheetId="5" r:id="rId2"/>
    <sheet name="Calculations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8evPH1quLWxNui58XIiv4+Vr3DDF3JhcVt4LQ+pBio="/>
    </ext>
  </extLst>
</workbook>
</file>

<file path=xl/calcChain.xml><?xml version="1.0" encoding="utf-8"?>
<calcChain xmlns="http://schemas.openxmlformats.org/spreadsheetml/2006/main">
  <c r="F41" i="5" l="1"/>
  <c r="F41" i="4"/>
  <c r="N60" i="6"/>
  <c r="M60" i="6"/>
  <c r="L60" i="6"/>
  <c r="K60" i="6"/>
  <c r="J60" i="6"/>
  <c r="I60" i="6"/>
  <c r="N41" i="6"/>
  <c r="M41" i="6"/>
  <c r="L41" i="6"/>
  <c r="K41" i="6"/>
  <c r="J41" i="6"/>
  <c r="I41" i="6"/>
  <c r="H41" i="6"/>
  <c r="G41" i="6"/>
  <c r="N36" i="6"/>
  <c r="M36" i="6"/>
  <c r="L36" i="6"/>
  <c r="K36" i="6"/>
  <c r="J36" i="6"/>
  <c r="I36" i="6"/>
  <c r="H36" i="6"/>
  <c r="G36" i="6"/>
  <c r="G37" i="6" s="1"/>
  <c r="G38" i="6" s="1"/>
  <c r="N31" i="6"/>
  <c r="M31" i="6"/>
  <c r="L31" i="6"/>
  <c r="K31" i="6"/>
  <c r="J31" i="6"/>
  <c r="I31" i="6"/>
  <c r="H31" i="6"/>
  <c r="G31" i="6"/>
  <c r="G32" i="6" s="1"/>
  <c r="G33" i="6" s="1"/>
  <c r="N41" i="4"/>
  <c r="M41" i="4"/>
  <c r="L41" i="4"/>
  <c r="H41" i="4"/>
  <c r="K37" i="6" l="1"/>
  <c r="K38" i="6" s="1"/>
  <c r="K32" i="6"/>
  <c r="K33" i="6" s="1"/>
  <c r="L37" i="6"/>
  <c r="L38" i="6" s="1"/>
  <c r="N32" i="6"/>
  <c r="N33" i="6" s="1"/>
  <c r="N37" i="6"/>
  <c r="N38" i="6" s="1"/>
  <c r="J32" i="6"/>
  <c r="J33" i="6" s="1"/>
  <c r="J37" i="6"/>
  <c r="J38" i="6" s="1"/>
  <c r="L32" i="6"/>
  <c r="L33" i="6" s="1"/>
  <c r="M32" i="6"/>
  <c r="M33" i="6" s="1"/>
  <c r="M37" i="6"/>
  <c r="M38" i="6" s="1"/>
  <c r="H32" i="6"/>
  <c r="H33" i="6" s="1"/>
  <c r="H37" i="6"/>
  <c r="H38" i="6" s="1"/>
  <c r="I32" i="6"/>
  <c r="I33" i="6" s="1"/>
  <c r="I37" i="6"/>
  <c r="I38" i="6" s="1"/>
  <c r="H60" i="6"/>
  <c r="M42" i="6"/>
  <c r="N42" i="6"/>
  <c r="G42" i="6"/>
  <c r="G60" i="6"/>
  <c r="H42" i="6"/>
  <c r="I42" i="6"/>
  <c r="J42" i="6"/>
  <c r="K42" i="6"/>
  <c r="L42" i="6"/>
  <c r="G70" i="6" l="1"/>
  <c r="G64" i="6" s="1"/>
  <c r="N70" i="6"/>
  <c r="N69" i="6" s="1"/>
  <c r="J44" i="6"/>
  <c r="L70" i="6"/>
  <c r="L64" i="6" s="1"/>
  <c r="J70" i="6"/>
  <c r="J64" i="6" s="1"/>
  <c r="I70" i="6"/>
  <c r="I64" i="6" s="1"/>
  <c r="K70" i="6"/>
  <c r="K69" i="6" s="1"/>
  <c r="M70" i="6"/>
  <c r="M69" i="6" s="1"/>
  <c r="L44" i="6"/>
  <c r="M44" i="6"/>
  <c r="K44" i="6"/>
  <c r="H70" i="6"/>
  <c r="H64" i="6" s="1"/>
  <c r="H44" i="6"/>
  <c r="G44" i="6"/>
  <c r="N44" i="6"/>
  <c r="I44" i="6"/>
  <c r="J71" i="6"/>
  <c r="N71" i="6"/>
  <c r="L71" i="6"/>
  <c r="G71" i="6"/>
  <c r="I71" i="6"/>
  <c r="K71" i="6"/>
  <c r="H71" i="6"/>
  <c r="M71" i="6"/>
  <c r="L69" i="6" l="1"/>
  <c r="L63" i="6" s="1"/>
  <c r="G69" i="6"/>
  <c r="G66" i="6" s="1"/>
  <c r="N64" i="6"/>
  <c r="J69" i="6"/>
  <c r="J67" i="6" s="1"/>
  <c r="M64" i="6"/>
  <c r="I69" i="6"/>
  <c r="I66" i="6" s="1"/>
  <c r="K64" i="6"/>
  <c r="K65" i="6"/>
  <c r="K66" i="6"/>
  <c r="K67" i="6"/>
  <c r="K63" i="6"/>
  <c r="N63" i="6"/>
  <c r="N65" i="6"/>
  <c r="N67" i="6"/>
  <c r="N66" i="6"/>
  <c r="M63" i="6"/>
  <c r="M67" i="6"/>
  <c r="M66" i="6"/>
  <c r="M65" i="6"/>
  <c r="L65" i="6"/>
  <c r="H69" i="6"/>
  <c r="H66" i="6" s="1"/>
  <c r="L74" i="6"/>
  <c r="M74" i="6"/>
  <c r="M72" i="6"/>
  <c r="K74" i="6"/>
  <c r="K72" i="6"/>
  <c r="N74" i="6"/>
  <c r="N72" i="6"/>
  <c r="J72" i="6" l="1"/>
  <c r="L72" i="6"/>
  <c r="L67" i="6"/>
  <c r="J65" i="6"/>
  <c r="J66" i="6"/>
  <c r="L66" i="6"/>
  <c r="E66" i="6" s="1"/>
  <c r="G65" i="6"/>
  <c r="J63" i="6"/>
  <c r="J74" i="6"/>
  <c r="G72" i="6"/>
  <c r="G63" i="6"/>
  <c r="D64" i="6"/>
  <c r="G67" i="6"/>
  <c r="I63" i="6"/>
  <c r="I65" i="6"/>
  <c r="I72" i="6"/>
  <c r="I74" i="6"/>
  <c r="I67" i="6"/>
  <c r="E64" i="6"/>
  <c r="H65" i="6"/>
  <c r="H63" i="6"/>
  <c r="H72" i="6"/>
  <c r="H67" i="6"/>
  <c r="G74" i="6"/>
  <c r="H74" i="6"/>
  <c r="E63" i="6" l="1"/>
  <c r="E65" i="6"/>
  <c r="E6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Carvalho Lourenço</author>
  </authors>
  <commentList>
    <comment ref="H12" authorId="0" shapeId="0" xr:uid="{DBA61675-3E15-492D-9CCE-47F974AF5ABC}">
      <text>
        <r>
          <rPr>
            <b/>
            <sz val="9"/>
            <color indexed="81"/>
            <rFont val="Segoe UI"/>
            <family val="2"/>
          </rPr>
          <t>Yes/No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Carvalho Lourenço</author>
  </authors>
  <commentList>
    <comment ref="D66" authorId="0" shapeId="0" xr:uid="{A80A254A-44DC-413F-AC43-1EA5074EEC6B}">
      <text>
        <r>
          <rPr>
            <b/>
            <sz val="9"/>
            <color indexed="81"/>
            <rFont val="Segoe UI"/>
            <family val="2"/>
          </rPr>
          <t>Add the corresponding % for Sales Commission, which can range from 0 to 5% of the total project cost.
Project developer must input the sales commission agreed to with the sales partner or broker.</t>
        </r>
      </text>
    </comment>
    <comment ref="E70" authorId="0" shapeId="0" xr:uid="{0718F86E-BC42-4495-B36F-F6A1674FCA51}">
      <text>
        <r>
          <rPr>
            <b/>
            <sz val="9"/>
            <color indexed="81"/>
            <rFont val="Segoe UI"/>
            <family val="2"/>
          </rPr>
          <t>Add the corresponding % for Profit Margin, which can range from 0 to 45% of the total project implementation cost.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<sst xmlns="http://schemas.openxmlformats.org/spreadsheetml/2006/main" count="201" uniqueCount="127">
  <si>
    <t>UMBRELLA SPECIES THEORY OF CHANGE &amp; MONITORING REPORT</t>
  </si>
  <si>
    <t>Retroactive years</t>
  </si>
  <si>
    <t>Project Timeframe</t>
  </si>
  <si>
    <t>Strategic Lines</t>
  </si>
  <si>
    <t>Interventions (Activities)</t>
  </si>
  <si>
    <t>Indicators (Outputs) monitored by year</t>
  </si>
  <si>
    <t>Brief Description of Documents Provided</t>
  </si>
  <si>
    <t>Points Scored in Year 1</t>
  </si>
  <si>
    <t>Points Scored in Year 2</t>
  </si>
  <si>
    <t>Points Scored in Year 3</t>
  </si>
  <si>
    <t>Points Scored in Year 4</t>
  </si>
  <si>
    <t>Points Scored in Year 5</t>
  </si>
  <si>
    <t>Points Scored in Year 6</t>
  </si>
  <si>
    <t>Points Scored in Year 7</t>
  </si>
  <si>
    <t>Points Scored in Year 8</t>
  </si>
  <si>
    <t>1. ...</t>
  </si>
  <si>
    <t>1.1. ...</t>
  </si>
  <si>
    <t>1.2. ...</t>
  </si>
  <si>
    <t>1.3. ...</t>
  </si>
  <si>
    <t>1.4. ...</t>
  </si>
  <si>
    <t>2. ...</t>
  </si>
  <si>
    <t>2.1. ...</t>
  </si>
  <si>
    <t>2.2. ...</t>
  </si>
  <si>
    <t>2.3. ...</t>
  </si>
  <si>
    <t>2.4. ...</t>
  </si>
  <si>
    <t>3. ...</t>
  </si>
  <si>
    <t>3.1. ...</t>
  </si>
  <si>
    <t>3.2. ...</t>
  </si>
  <si>
    <t>Total points of this Theory of Change</t>
  </si>
  <si>
    <t>actions overlap with REDD</t>
  </si>
  <si>
    <t>Indicators</t>
  </si>
  <si>
    <t>CALCULATOR FOR BIODIVERSITY STEWARDSHIP CREDITS</t>
  </si>
  <si>
    <t>Score</t>
  </si>
  <si>
    <t xml:space="preserve">Inputs </t>
  </si>
  <si>
    <t>Acronym</t>
  </si>
  <si>
    <t>Unit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</si>
  <si>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</si>
  <si>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</si>
  <si>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</si>
  <si>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</si>
  <si>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</si>
  <si>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</si>
  <si>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</si>
  <si>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</si>
  <si>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Habitat Area</t>
  </si>
  <si>
    <t>HA</t>
  </si>
  <si>
    <t>Number of hectares</t>
  </si>
  <si>
    <t>hectares</t>
  </si>
  <si>
    <t>Presence or Absence data</t>
  </si>
  <si>
    <t>PA</t>
  </si>
  <si>
    <t>2 points when present</t>
  </si>
  <si>
    <t>points</t>
  </si>
  <si>
    <t xml:space="preserve">Size of the Population </t>
  </si>
  <si>
    <t>SP</t>
  </si>
  <si>
    <t>1 point per individual/group in the area</t>
  </si>
  <si>
    <t>Movement</t>
  </si>
  <si>
    <t>MO</t>
  </si>
  <si>
    <t>1 point per individual/group monitored in the area</t>
  </si>
  <si>
    <t>Monitoring Methods</t>
  </si>
  <si>
    <t>MM</t>
  </si>
  <si>
    <t>1 point per monitoring methods implemented</t>
  </si>
  <si>
    <t xml:space="preserve">Taxonomy Diversity </t>
  </si>
  <si>
    <t>TD</t>
  </si>
  <si>
    <t>1 point for each mammal inventory carried out per seasonal climatic period + 1 point per optional inventory carried out</t>
  </si>
  <si>
    <t xml:space="preserve">Ecosystem Disturbances </t>
  </si>
  <si>
    <t>ED</t>
  </si>
  <si>
    <t>1 point for the disturbance reported with the corrective mitigation measures of the area after the occurrence of an event</t>
  </si>
  <si>
    <t>Project Interventions</t>
  </si>
  <si>
    <t>PI</t>
  </si>
  <si>
    <t>1 point per intervention implemented</t>
  </si>
  <si>
    <t>Improvement Over Time</t>
  </si>
  <si>
    <t>Improvement Score</t>
  </si>
  <si>
    <t>Number of Planned Interventions (USpToC Max)</t>
  </si>
  <si>
    <t>No improvement</t>
  </si>
  <si>
    <t>0.5</t>
  </si>
  <si>
    <t>1-25% improvement</t>
  </si>
  <si>
    <t>0.6</t>
  </si>
  <si>
    <t>26-50% improvement</t>
  </si>
  <si>
    <t>0.7</t>
  </si>
  <si>
    <t>51-75% improvement</t>
  </si>
  <si>
    <t>0.8</t>
  </si>
  <si>
    <t>76-100% improvement</t>
  </si>
  <si>
    <t>0.9</t>
  </si>
  <si>
    <t>&gt; 100% improvement</t>
  </si>
  <si>
    <t>1.0</t>
  </si>
  <si>
    <t>Credit Calculation - Determine USH and USH improvement scores by comparing current year to Y1</t>
  </si>
  <si>
    <t>Umbrella Species Health Factor Calculation</t>
  </si>
  <si>
    <t>USH</t>
  </si>
  <si>
    <t>USH = (PA+SP+MO+MM)</t>
  </si>
  <si>
    <t>Percent Increase</t>
  </si>
  <si>
    <t>Percent Increase = ((USH_current / USH_year1)-1)*100</t>
  </si>
  <si>
    <t>USH Factor</t>
  </si>
  <si>
    <t>Defined in Improvement Score Table</t>
  </si>
  <si>
    <t>Habitat Quality Factor Calculation</t>
  </si>
  <si>
    <t>HQ</t>
  </si>
  <si>
    <t>HQ = (TD+ED)</t>
  </si>
  <si>
    <t>Percent Increase = ((HQ_current / HQ_year1)-1)*100</t>
  </si>
  <si>
    <t>HQ Factor</t>
  </si>
  <si>
    <t>Theory of Change Factor Calculation</t>
  </si>
  <si>
    <t>USpToC</t>
  </si>
  <si>
    <t xml:space="preserve">USpToC = PO </t>
  </si>
  <si>
    <t>USpToC Factor</t>
  </si>
  <si>
    <t>USpToC = PO / USpToC Max</t>
  </si>
  <si>
    <t>Total Biodiversity Credits</t>
  </si>
  <si>
    <t>HA * ((USpToC Factor + HQ Factor + USH Factor)/3)</t>
  </si>
  <si>
    <t>Costs</t>
  </si>
  <si>
    <t>Item</t>
  </si>
  <si>
    <t>...</t>
  </si>
  <si>
    <t>USD$</t>
  </si>
  <si>
    <t xml:space="preserve"> Total Project Development Costs</t>
  </si>
  <si>
    <t>Fixed</t>
  </si>
  <si>
    <t>% of total costs</t>
  </si>
  <si>
    <t>percentage (%) applied to project development costs</t>
  </si>
  <si>
    <t>Buffer Pool</t>
  </si>
  <si>
    <t>Profit Margin</t>
  </si>
  <si>
    <t>Regen Registry Fees</t>
  </si>
  <si>
    <t>Sales Commission*</t>
  </si>
  <si>
    <t xml:space="preserve">Credit Class Fee </t>
  </si>
  <si>
    <t>Total project Costs</t>
  </si>
  <si>
    <t>Total price per credit</t>
  </si>
  <si>
    <t>U$/unit</t>
  </si>
  <si>
    <t>Total price per habitat area</t>
  </si>
  <si>
    <t>USD$/ha</t>
  </si>
  <si>
    <t>Attention: Only green cells can receive inputs; the rest contain formulas and will be calculated automatically!</t>
  </si>
  <si>
    <t>*optional and flexible</t>
  </si>
  <si>
    <t>Profit Margin*</t>
  </si>
  <si>
    <t>Relation to other 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</si>
</sst>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[$$-409]* #,##0.00_ ;_-[$$-409]* \-#,##0.00\ ;_-[$$-409]* &quot;-&quot;??_ ;_-@_ "/>
    <numFmt numFmtId="165" formatCode="_-* #,##0.00_-;\-* #,##0.00_-;_-* &quot;-&quot;??_-;_-@"/>
    <numFmt numFmtId="166" formatCode="0.00\%;[Red]\(0.00\%\)"/>
    <numFmt numFmtId="167" formatCode="_-* #,##0_-;\-* #,##0_-;_-* &quot;-&quot;??_-;_-@"/>
    <numFmt numFmtId="168" formatCode="_-&quot;$&quot;* #,##0_-;\-&quot;$&quot;* #,##0_-;_-&quot;$&quot;* &quot;-&quot;??_-;_-@"/>
  </numFmts>
  <fonts count="29" x14ac:knownFonts="1">
    <font>
      <sz val="11"/>
      <color theme="1"/>
      <name val="Aptos Narrow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sz val="18"/>
      <color theme="1"/>
      <name val="Caudex"/>
      <family val="1"/>
    </font>
    <font>
      <sz val="12"/>
      <color theme="1"/>
      <name val="Calibri"/>
      <family val="2"/>
    </font>
    <font>
      <sz val="9"/>
      <color theme="1"/>
      <name val="Caudex"/>
      <family val="1"/>
    </font>
    <font>
      <sz val="9"/>
      <color theme="1"/>
      <name val="Aptos Narrow"/>
      <family val="2"/>
    </font>
    <font>
      <b/>
      <i/>
      <sz val="11"/>
      <color theme="1"/>
      <name val="Aptos Narrow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42424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0"/>
      <color theme="0"/>
      <name val="Calibri"/>
      <family val="2"/>
    </font>
    <font>
      <sz val="11"/>
      <color rgb="FFFF0000"/>
      <name val="Aptos Narrow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color rgb="FFFF0000"/>
      <name val="Caudex"/>
      <family val="1"/>
    </font>
  </fonts>
  <fills count="29">
    <fill>
      <patternFill patternType="none"/>
    </fill>
    <fill>
      <patternFill patternType="gray125"/>
    </fill>
    <fill>
      <patternFill patternType="solid">
        <fgColor rgb="FF103935"/>
        <bgColor rgb="FF103935"/>
      </patternFill>
    </fill>
    <fill>
      <patternFill patternType="solid">
        <fgColor theme="0"/>
        <bgColor theme="0"/>
      </patternFill>
    </fill>
    <fill>
      <patternFill patternType="solid">
        <fgColor rgb="FFCAEDFB"/>
        <bgColor rgb="FFCAEDFB"/>
      </patternFill>
    </fill>
    <fill>
      <patternFill patternType="solid">
        <fgColor rgb="FFFAE2D5"/>
        <bgColor rgb="FFFAE2D5"/>
      </patternFill>
    </fill>
    <fill>
      <patternFill patternType="solid">
        <fgColor rgb="FFDCECD4"/>
        <bgColor rgb="FFDCECD4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2ED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AE2D5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/>
        <bgColor rgb="FFBFBFBF"/>
      </patternFill>
    </fill>
    <fill>
      <patternFill patternType="solid">
        <fgColor theme="5" tint="0.59999389629810485"/>
        <bgColor rgb="FFFAE2D5"/>
      </patternFill>
    </fill>
    <fill>
      <patternFill patternType="solid">
        <fgColor theme="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499984740745262"/>
        <bgColor rgb="FFBFBFBF"/>
      </patternFill>
    </fill>
    <fill>
      <patternFill patternType="solid">
        <fgColor theme="9" tint="0.79998168889431442"/>
        <bgColor rgb="FFFAE2D5"/>
      </patternFill>
    </fill>
    <fill>
      <patternFill patternType="solid">
        <fgColor theme="9" tint="0.79998168889431442"/>
        <bgColor rgb="FFD8D8D8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5" tint="0.79998168889431442"/>
        <bgColor rgb="FFD9F2D0"/>
      </patternFill>
    </fill>
    <fill>
      <patternFill patternType="solid">
        <fgColor theme="9" tint="0.79998168889431442"/>
        <bgColor rgb="FFBFBFBF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218">
    <xf numFmtId="0" fontId="0" fillId="0" borderId="0" xfId="0"/>
    <xf numFmtId="0" fontId="1" fillId="2" borderId="1" xfId="0" applyFont="1" applyFill="1" applyBorder="1"/>
    <xf numFmtId="0" fontId="3" fillId="3" borderId="2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49" fontId="13" fillId="7" borderId="8" xfId="0" applyNumberFormat="1" applyFont="1" applyFill="1" applyBorder="1" applyAlignment="1">
      <alignment horizontal="left" vertical="center" wrapText="1"/>
    </xf>
    <xf numFmtId="49" fontId="13" fillId="7" borderId="8" xfId="0" applyNumberFormat="1" applyFont="1" applyFill="1" applyBorder="1" applyAlignment="1">
      <alignment horizontal="center" vertical="center" wrapText="1"/>
    </xf>
    <xf numFmtId="49" fontId="13" fillId="3" borderId="8" xfId="0" applyNumberFormat="1" applyFont="1" applyFill="1" applyBorder="1" applyAlignment="1">
      <alignment horizontal="left" vertical="center" wrapText="1"/>
    </xf>
    <xf numFmtId="49" fontId="11" fillId="7" borderId="8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/>
    <xf numFmtId="49" fontId="13" fillId="10" borderId="5" xfId="0" applyNumberFormat="1" applyFont="1" applyFill="1" applyBorder="1" applyAlignment="1">
      <alignment horizontal="center" vertical="center" wrapText="1"/>
    </xf>
    <xf numFmtId="49" fontId="13" fillId="7" borderId="0" xfId="0" applyNumberFormat="1" applyFont="1" applyFill="1" applyAlignment="1">
      <alignment horizontal="center" vertical="center" wrapText="1"/>
    </xf>
    <xf numFmtId="49" fontId="13" fillId="9" borderId="5" xfId="0" applyNumberFormat="1" applyFont="1" applyFill="1" applyBorder="1" applyAlignment="1">
      <alignment horizontal="center" vertical="center" wrapText="1"/>
    </xf>
    <xf numFmtId="165" fontId="13" fillId="8" borderId="4" xfId="0" applyNumberFormat="1" applyFont="1" applyFill="1" applyBorder="1" applyAlignment="1">
      <alignment horizontal="center" vertical="center" wrapText="1"/>
    </xf>
    <xf numFmtId="166" fontId="13" fillId="8" borderId="4" xfId="0" applyNumberFormat="1" applyFont="1" applyFill="1" applyBorder="1" applyAlignment="1">
      <alignment horizontal="right" vertical="center" wrapText="1"/>
    </xf>
    <xf numFmtId="49" fontId="13" fillId="9" borderId="13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left" vertical="center"/>
    </xf>
    <xf numFmtId="168" fontId="16" fillId="3" borderId="4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left" vertical="center"/>
    </xf>
    <xf numFmtId="168" fontId="16" fillId="3" borderId="8" xfId="0" applyNumberFormat="1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left" vertical="center"/>
    </xf>
    <xf numFmtId="168" fontId="17" fillId="9" borderId="4" xfId="0" applyNumberFormat="1" applyFont="1" applyFill="1" applyBorder="1" applyAlignment="1">
      <alignment horizontal="center" vertical="center" wrapText="1"/>
    </xf>
    <xf numFmtId="164" fontId="18" fillId="8" borderId="4" xfId="0" applyNumberFormat="1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168" fontId="17" fillId="9" borderId="5" xfId="0" applyNumberFormat="1" applyFont="1" applyFill="1" applyBorder="1" applyAlignment="1">
      <alignment horizontal="left" vertical="center" wrapText="1"/>
    </xf>
    <xf numFmtId="0" fontId="17" fillId="9" borderId="6" xfId="0" applyFont="1" applyFill="1" applyBorder="1" applyAlignment="1">
      <alignment horizontal="left" vertical="center"/>
    </xf>
    <xf numFmtId="0" fontId="1" fillId="3" borderId="17" xfId="0" applyFont="1" applyFill="1" applyBorder="1"/>
    <xf numFmtId="168" fontId="16" fillId="3" borderId="16" xfId="0" applyNumberFormat="1" applyFont="1" applyFill="1" applyBorder="1" applyAlignment="1">
      <alignment horizontal="left" vertical="center" wrapText="1"/>
    </xf>
    <xf numFmtId="168" fontId="17" fillId="9" borderId="16" xfId="0" applyNumberFormat="1" applyFont="1" applyFill="1" applyBorder="1" applyAlignment="1">
      <alignment horizontal="left" vertical="center"/>
    </xf>
    <xf numFmtId="165" fontId="18" fillId="8" borderId="5" xfId="0" applyNumberFormat="1" applyFont="1" applyFill="1" applyBorder="1" applyAlignment="1">
      <alignment horizontal="left" vertical="center"/>
    </xf>
    <xf numFmtId="0" fontId="19" fillId="9" borderId="13" xfId="0" applyFont="1" applyFill="1" applyBorder="1" applyAlignment="1">
      <alignment horizontal="left" vertical="center"/>
    </xf>
    <xf numFmtId="0" fontId="19" fillId="9" borderId="16" xfId="0" applyFont="1" applyFill="1" applyBorder="1" applyAlignment="1">
      <alignment horizontal="left" vertical="center"/>
    </xf>
    <xf numFmtId="0" fontId="19" fillId="9" borderId="4" xfId="0" applyFont="1" applyFill="1" applyBorder="1" applyAlignment="1">
      <alignment horizontal="left" vertical="center"/>
    </xf>
    <xf numFmtId="168" fontId="17" fillId="9" borderId="16" xfId="0" applyNumberFormat="1" applyFont="1" applyFill="1" applyBorder="1" applyAlignment="1">
      <alignment horizontal="left" vertical="center" wrapText="1"/>
    </xf>
    <xf numFmtId="2" fontId="18" fillId="8" borderId="5" xfId="0" applyNumberFormat="1" applyFont="1" applyFill="1" applyBorder="1" applyAlignment="1">
      <alignment horizontal="left" vertical="center"/>
    </xf>
    <xf numFmtId="0" fontId="20" fillId="3" borderId="16" xfId="0" applyFont="1" applyFill="1" applyBorder="1" applyAlignment="1">
      <alignment horizontal="left" vertical="center"/>
    </xf>
    <xf numFmtId="2" fontId="18" fillId="8" borderId="4" xfId="0" applyNumberFormat="1" applyFont="1" applyFill="1" applyBorder="1" applyAlignment="1">
      <alignment horizontal="left" vertical="center"/>
    </xf>
    <xf numFmtId="165" fontId="1" fillId="3" borderId="7" xfId="0" applyNumberFormat="1" applyFont="1" applyFill="1" applyBorder="1"/>
    <xf numFmtId="0" fontId="1" fillId="2" borderId="14" xfId="0" applyFont="1" applyFill="1" applyBorder="1"/>
    <xf numFmtId="0" fontId="1" fillId="3" borderId="14" xfId="0" applyFont="1" applyFill="1" applyBorder="1"/>
    <xf numFmtId="0" fontId="9" fillId="5" borderId="8" xfId="0" applyFont="1" applyFill="1" applyBorder="1" applyAlignment="1">
      <alignment horizontal="center" vertical="center" wrapText="1"/>
    </xf>
    <xf numFmtId="49" fontId="11" fillId="7" borderId="15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left" vertical="center" wrapText="1"/>
    </xf>
    <xf numFmtId="49" fontId="11" fillId="6" borderId="15" xfId="0" applyNumberFormat="1" applyFont="1" applyFill="1" applyBorder="1" applyAlignment="1">
      <alignment horizontal="left" vertical="center" wrapText="1"/>
    </xf>
    <xf numFmtId="49" fontId="11" fillId="6" borderId="8" xfId="0" applyNumberFormat="1" applyFont="1" applyFill="1" applyBorder="1" applyAlignment="1">
      <alignment horizontal="left" vertical="center" wrapText="1"/>
    </xf>
    <xf numFmtId="49" fontId="11" fillId="7" borderId="14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3" borderId="30" xfId="0" applyFont="1" applyFill="1" applyBorder="1"/>
    <xf numFmtId="0" fontId="1" fillId="3" borderId="31" xfId="0" applyFont="1" applyFill="1" applyBorder="1"/>
    <xf numFmtId="0" fontId="5" fillId="3" borderId="14" xfId="0" applyFont="1" applyFill="1" applyBorder="1"/>
    <xf numFmtId="0" fontId="6" fillId="3" borderId="14" xfId="0" applyFont="1" applyFill="1" applyBorder="1"/>
    <xf numFmtId="0" fontId="1" fillId="3" borderId="32" xfId="0" applyFont="1" applyFill="1" applyBorder="1"/>
    <xf numFmtId="49" fontId="11" fillId="6" borderId="15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/>
    <xf numFmtId="0" fontId="1" fillId="3" borderId="34" xfId="0" applyFont="1" applyFill="1" applyBorder="1"/>
    <xf numFmtId="49" fontId="11" fillId="7" borderId="34" xfId="0" applyNumberFormat="1" applyFont="1" applyFill="1" applyBorder="1" applyAlignment="1">
      <alignment horizontal="center" vertical="center" wrapText="1"/>
    </xf>
    <xf numFmtId="49" fontId="11" fillId="7" borderId="35" xfId="0" applyNumberFormat="1" applyFont="1" applyFill="1" applyBorder="1" applyAlignment="1">
      <alignment horizontal="center" vertical="center" wrapText="1"/>
    </xf>
    <xf numFmtId="1" fontId="13" fillId="13" borderId="34" xfId="0" applyNumberFormat="1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/>
    </xf>
    <xf numFmtId="49" fontId="11" fillId="7" borderId="12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/>
    </xf>
    <xf numFmtId="1" fontId="13" fillId="13" borderId="14" xfId="0" applyNumberFormat="1" applyFont="1" applyFill="1" applyBorder="1" applyAlignment="1">
      <alignment horizontal="center" vertical="center" wrapText="1"/>
    </xf>
    <xf numFmtId="49" fontId="11" fillId="6" borderId="12" xfId="0" applyNumberFormat="1" applyFont="1" applyFill="1" applyBorder="1" applyAlignment="1">
      <alignment horizontal="left" vertical="center" wrapText="1"/>
    </xf>
    <xf numFmtId="49" fontId="11" fillId="6" borderId="37" xfId="0" applyNumberFormat="1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7" borderId="18" xfId="0" applyNumberFormat="1" applyFont="1" applyFill="1" applyBorder="1" applyAlignment="1">
      <alignment horizontal="center" vertical="center" wrapText="1"/>
    </xf>
    <xf numFmtId="49" fontId="11" fillId="7" borderId="31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right"/>
    </xf>
    <xf numFmtId="0" fontId="0" fillId="14" borderId="0" xfId="0" applyFill="1"/>
    <xf numFmtId="0" fontId="9" fillId="16" borderId="4" xfId="0" applyFont="1" applyFill="1" applyBorder="1" applyAlignment="1">
      <alignment horizontal="center" vertical="center" wrapText="1"/>
    </xf>
    <xf numFmtId="1" fontId="11" fillId="17" borderId="15" xfId="0" applyNumberFormat="1" applyFont="1" applyFill="1" applyBorder="1" applyAlignment="1">
      <alignment horizontal="center" vertical="center" wrapText="1"/>
    </xf>
    <xf numFmtId="1" fontId="11" fillId="17" borderId="12" xfId="0" applyNumberFormat="1" applyFont="1" applyFill="1" applyBorder="1" applyAlignment="1">
      <alignment horizontal="center" vertical="center" wrapText="1"/>
    </xf>
    <xf numFmtId="1" fontId="11" fillId="17" borderId="40" xfId="0" applyNumberFormat="1" applyFont="1" applyFill="1" applyBorder="1" applyAlignment="1">
      <alignment horizontal="center" vertical="center" wrapText="1"/>
    </xf>
    <xf numFmtId="1" fontId="11" fillId="17" borderId="41" xfId="0" applyNumberFormat="1" applyFont="1" applyFill="1" applyBorder="1" applyAlignment="1">
      <alignment horizontal="center" vertical="center" wrapText="1"/>
    </xf>
    <xf numFmtId="1" fontId="11" fillId="17" borderId="42" xfId="0" applyNumberFormat="1" applyFont="1" applyFill="1" applyBorder="1" applyAlignment="1">
      <alignment horizontal="center" vertical="center" wrapText="1"/>
    </xf>
    <xf numFmtId="9" fontId="17" fillId="9" borderId="11" xfId="0" applyNumberFormat="1" applyFont="1" applyFill="1" applyBorder="1" applyAlignment="1">
      <alignment horizontal="center" vertical="center"/>
    </xf>
    <xf numFmtId="168" fontId="16" fillId="3" borderId="7" xfId="0" applyNumberFormat="1" applyFont="1" applyFill="1" applyBorder="1" applyAlignment="1">
      <alignment horizontal="left" vertical="center" wrapText="1"/>
    </xf>
    <xf numFmtId="0" fontId="17" fillId="18" borderId="14" xfId="0" applyFont="1" applyFill="1" applyBorder="1" applyAlignment="1">
      <alignment horizontal="left" vertical="center"/>
    </xf>
    <xf numFmtId="168" fontId="17" fillId="18" borderId="14" xfId="0" applyNumberFormat="1" applyFont="1" applyFill="1" applyBorder="1" applyAlignment="1">
      <alignment horizontal="center" vertical="center" wrapText="1"/>
    </xf>
    <xf numFmtId="164" fontId="18" fillId="13" borderId="14" xfId="0" applyNumberFormat="1" applyFont="1" applyFill="1" applyBorder="1" applyAlignment="1">
      <alignment horizontal="left" vertical="center"/>
    </xf>
    <xf numFmtId="0" fontId="17" fillId="9" borderId="19" xfId="0" applyFont="1" applyFill="1" applyBorder="1" applyAlignment="1">
      <alignment horizontal="left" vertical="center"/>
    </xf>
    <xf numFmtId="0" fontId="17" fillId="9" borderId="20" xfId="0" applyFont="1" applyFill="1" applyBorder="1" applyAlignment="1">
      <alignment horizontal="left" vertical="center"/>
    </xf>
    <xf numFmtId="0" fontId="17" fillId="9" borderId="21" xfId="0" applyFont="1" applyFill="1" applyBorder="1" applyAlignment="1">
      <alignment horizontal="left" vertical="center"/>
    </xf>
    <xf numFmtId="2" fontId="1" fillId="3" borderId="7" xfId="0" applyNumberFormat="1" applyFont="1" applyFill="1" applyBorder="1"/>
    <xf numFmtId="0" fontId="1" fillId="3" borderId="12" xfId="0" applyFont="1" applyFill="1" applyBorder="1"/>
    <xf numFmtId="1" fontId="18" fillId="8" borderId="5" xfId="0" applyNumberFormat="1" applyFont="1" applyFill="1" applyBorder="1" applyAlignment="1">
      <alignment horizontal="center" vertical="center"/>
    </xf>
    <xf numFmtId="1" fontId="18" fillId="8" borderId="4" xfId="0" applyNumberFormat="1" applyFont="1" applyFill="1" applyBorder="1" applyAlignment="1">
      <alignment horizontal="center" vertical="center"/>
    </xf>
    <xf numFmtId="1" fontId="11" fillId="12" borderId="15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left" vertical="center" wrapText="1"/>
    </xf>
    <xf numFmtId="49" fontId="11" fillId="6" borderId="36" xfId="0" applyNumberFormat="1" applyFont="1" applyFill="1" applyBorder="1" applyAlignment="1">
      <alignment horizontal="left" vertical="center" wrapText="1"/>
    </xf>
    <xf numFmtId="1" fontId="11" fillId="12" borderId="12" xfId="0" applyNumberFormat="1" applyFont="1" applyFill="1" applyBorder="1" applyAlignment="1">
      <alignment horizontal="center" vertical="center" wrapText="1"/>
    </xf>
    <xf numFmtId="49" fontId="11" fillId="6" borderId="38" xfId="0" applyNumberFormat="1" applyFont="1" applyFill="1" applyBorder="1" applyAlignment="1">
      <alignment horizontal="left" vertical="center" wrapText="1"/>
    </xf>
    <xf numFmtId="1" fontId="11" fillId="12" borderId="18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11" xfId="0" applyFont="1" applyFill="1" applyBorder="1"/>
    <xf numFmtId="0" fontId="1" fillId="2" borderId="9" xfId="0" applyFont="1" applyFill="1" applyBorder="1"/>
    <xf numFmtId="0" fontId="1" fillId="2" borderId="17" xfId="0" applyFont="1" applyFill="1" applyBorder="1"/>
    <xf numFmtId="43" fontId="6" fillId="3" borderId="14" xfId="0" applyNumberFormat="1" applyFont="1" applyFill="1" applyBorder="1"/>
    <xf numFmtId="0" fontId="7" fillId="3" borderId="14" xfId="0" applyFont="1" applyFill="1" applyBorder="1"/>
    <xf numFmtId="0" fontId="8" fillId="2" borderId="11" xfId="0" applyFont="1" applyFill="1" applyBorder="1" applyAlignment="1">
      <alignment horizontal="center" vertical="center" wrapText="1"/>
    </xf>
    <xf numFmtId="1" fontId="13" fillId="7" borderId="14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/>
    </xf>
    <xf numFmtId="49" fontId="15" fillId="3" borderId="14" xfId="0" applyNumberFormat="1" applyFont="1" applyFill="1" applyBorder="1" applyAlignment="1">
      <alignment horizontal="left" vertical="center" wrapText="1"/>
    </xf>
    <xf numFmtId="168" fontId="16" fillId="3" borderId="11" xfId="0" applyNumberFormat="1" applyFont="1" applyFill="1" applyBorder="1" applyAlignment="1">
      <alignment horizontal="center" vertical="center" wrapText="1"/>
    </xf>
    <xf numFmtId="168" fontId="16" fillId="3" borderId="17" xfId="0" applyNumberFormat="1" applyFont="1" applyFill="1" applyBorder="1" applyAlignment="1">
      <alignment horizontal="center" vertical="center" wrapText="1"/>
    </xf>
    <xf numFmtId="168" fontId="16" fillId="3" borderId="14" xfId="0" applyNumberFormat="1" applyFont="1" applyFill="1" applyBorder="1" applyAlignment="1">
      <alignment horizontal="center" vertical="center" wrapText="1"/>
    </xf>
    <xf numFmtId="168" fontId="16" fillId="3" borderId="14" xfId="0" applyNumberFormat="1" applyFont="1" applyFill="1" applyBorder="1" applyAlignment="1">
      <alignment horizontal="left" vertical="center" wrapText="1"/>
    </xf>
    <xf numFmtId="164" fontId="12" fillId="3" borderId="14" xfId="0" applyNumberFormat="1" applyFont="1" applyFill="1" applyBorder="1" applyAlignment="1">
      <alignment horizontal="left" vertical="center"/>
    </xf>
    <xf numFmtId="49" fontId="13" fillId="3" borderId="14" xfId="0" applyNumberFormat="1" applyFont="1" applyFill="1" applyBorder="1" applyAlignment="1">
      <alignment horizontal="center" vertical="center" wrapText="1"/>
    </xf>
    <xf numFmtId="9" fontId="25" fillId="3" borderId="12" xfId="0" applyNumberFormat="1" applyFont="1" applyFill="1" applyBorder="1"/>
    <xf numFmtId="168" fontId="17" fillId="9" borderId="10" xfId="0" applyNumberFormat="1" applyFont="1" applyFill="1" applyBorder="1" applyAlignment="1">
      <alignment horizontal="left" vertical="center" wrapText="1"/>
    </xf>
    <xf numFmtId="164" fontId="18" fillId="8" borderId="11" xfId="0" applyNumberFormat="1" applyFont="1" applyFill="1" applyBorder="1" applyAlignment="1">
      <alignment horizontal="left" vertical="center"/>
    </xf>
    <xf numFmtId="168" fontId="17" fillId="9" borderId="15" xfId="0" applyNumberFormat="1" applyFont="1" applyFill="1" applyBorder="1" applyAlignment="1">
      <alignment horizontal="left" vertical="center" wrapText="1"/>
    </xf>
    <xf numFmtId="4" fontId="24" fillId="3" borderId="14" xfId="0" applyNumberFormat="1" applyFont="1" applyFill="1" applyBorder="1" applyAlignment="1">
      <alignment horizontal="left" vertical="center"/>
    </xf>
    <xf numFmtId="168" fontId="20" fillId="3" borderId="14" xfId="0" applyNumberFormat="1" applyFont="1" applyFill="1" applyBorder="1" applyAlignment="1">
      <alignment horizontal="left" wrapText="1"/>
    </xf>
    <xf numFmtId="0" fontId="12" fillId="3" borderId="14" xfId="0" applyFont="1" applyFill="1" applyBorder="1" applyAlignment="1">
      <alignment horizontal="left"/>
    </xf>
    <xf numFmtId="2" fontId="21" fillId="3" borderId="14" xfId="0" applyNumberFormat="1" applyFont="1" applyFill="1" applyBorder="1" applyAlignment="1">
      <alignment horizontal="left"/>
    </xf>
    <xf numFmtId="0" fontId="19" fillId="3" borderId="14" xfId="0" applyFont="1" applyFill="1" applyBorder="1" applyAlignment="1">
      <alignment horizontal="left" vertical="center"/>
    </xf>
    <xf numFmtId="0" fontId="21" fillId="3" borderId="14" xfId="0" applyFont="1" applyFill="1" applyBorder="1" applyAlignment="1">
      <alignment horizontal="left"/>
    </xf>
    <xf numFmtId="0" fontId="9" fillId="19" borderId="18" xfId="0" applyFont="1" applyFill="1" applyBorder="1" applyAlignment="1">
      <alignment horizontal="center" vertical="center" wrapText="1"/>
    </xf>
    <xf numFmtId="49" fontId="11" fillId="20" borderId="15" xfId="0" applyNumberFormat="1" applyFont="1" applyFill="1" applyBorder="1" applyAlignment="1">
      <alignment horizontal="center" vertical="center" wrapText="1"/>
    </xf>
    <xf numFmtId="0" fontId="0" fillId="21" borderId="0" xfId="0" applyFill="1"/>
    <xf numFmtId="10" fontId="17" fillId="9" borderId="43" xfId="0" applyNumberFormat="1" applyFont="1" applyFill="1" applyBorder="1" applyAlignment="1">
      <alignment horizontal="center" vertical="center"/>
    </xf>
    <xf numFmtId="10" fontId="17" fillId="22" borderId="23" xfId="0" applyNumberFormat="1" applyFont="1" applyFill="1" applyBorder="1" applyAlignment="1">
      <alignment horizontal="center" vertical="center"/>
    </xf>
    <xf numFmtId="10" fontId="17" fillId="22" borderId="43" xfId="0" applyNumberFormat="1" applyFont="1" applyFill="1" applyBorder="1" applyAlignment="1">
      <alignment horizontal="center" vertical="center"/>
    </xf>
    <xf numFmtId="10" fontId="17" fillId="22" borderId="44" xfId="0" applyNumberFormat="1" applyFont="1" applyFill="1" applyBorder="1" applyAlignment="1">
      <alignment horizontal="center" vertical="center"/>
    </xf>
    <xf numFmtId="164" fontId="18" fillId="8" borderId="3" xfId="0" applyNumberFormat="1" applyFont="1" applyFill="1" applyBorder="1" applyAlignment="1">
      <alignment horizontal="left" vertical="center"/>
    </xf>
    <xf numFmtId="164" fontId="18" fillId="8" borderId="45" xfId="0" applyNumberFormat="1" applyFont="1" applyFill="1" applyBorder="1" applyAlignment="1">
      <alignment horizontal="left" vertical="center"/>
    </xf>
    <xf numFmtId="164" fontId="18" fillId="8" borderId="46" xfId="0" applyNumberFormat="1" applyFont="1" applyFill="1" applyBorder="1" applyAlignment="1">
      <alignment horizontal="left" vertical="center"/>
    </xf>
    <xf numFmtId="164" fontId="18" fillId="8" borderId="47" xfId="0" applyNumberFormat="1" applyFont="1" applyFill="1" applyBorder="1" applyAlignment="1">
      <alignment horizontal="left" vertical="center"/>
    </xf>
    <xf numFmtId="164" fontId="18" fillId="8" borderId="48" xfId="0" applyNumberFormat="1" applyFont="1" applyFill="1" applyBorder="1" applyAlignment="1">
      <alignment horizontal="left" vertical="center"/>
    </xf>
    <xf numFmtId="164" fontId="12" fillId="23" borderId="4" xfId="0" applyNumberFormat="1" applyFont="1" applyFill="1" applyBorder="1" applyAlignment="1">
      <alignment horizontal="center" vertical="center"/>
    </xf>
    <xf numFmtId="164" fontId="12" fillId="23" borderId="8" xfId="0" applyNumberFormat="1" applyFont="1" applyFill="1" applyBorder="1" applyAlignment="1">
      <alignment horizontal="center" vertical="center"/>
    </xf>
    <xf numFmtId="0" fontId="16" fillId="25" borderId="14" xfId="0" applyFont="1" applyFill="1" applyBorder="1" applyAlignment="1">
      <alignment horizontal="left" vertical="center"/>
    </xf>
    <xf numFmtId="0" fontId="16" fillId="25" borderId="17" xfId="0" applyFont="1" applyFill="1" applyBorder="1" applyAlignment="1">
      <alignment horizontal="left" vertical="center"/>
    </xf>
    <xf numFmtId="0" fontId="16" fillId="25" borderId="9" xfId="0" applyFont="1" applyFill="1" applyBorder="1" applyAlignment="1">
      <alignment horizontal="left" vertical="center"/>
    </xf>
    <xf numFmtId="49" fontId="13" fillId="26" borderId="5" xfId="0" applyNumberFormat="1" applyFont="1" applyFill="1" applyBorder="1" applyAlignment="1">
      <alignment horizontal="center" vertical="center"/>
    </xf>
    <xf numFmtId="167" fontId="13" fillId="26" borderId="4" xfId="0" applyNumberFormat="1" applyFont="1" applyFill="1" applyBorder="1" applyAlignment="1">
      <alignment horizontal="center" vertical="center" wrapText="1"/>
    </xf>
    <xf numFmtId="0" fontId="28" fillId="3" borderId="14" xfId="0" applyFont="1" applyFill="1" applyBorder="1"/>
    <xf numFmtId="49" fontId="10" fillId="2" borderId="23" xfId="0" applyNumberFormat="1" applyFont="1" applyFill="1" applyBorder="1" applyAlignment="1">
      <alignment horizontal="center" vertical="center" textRotation="90" wrapText="1"/>
    </xf>
    <xf numFmtId="49" fontId="10" fillId="2" borderId="25" xfId="0" applyNumberFormat="1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3" fillId="11" borderId="19" xfId="0" applyFont="1" applyFill="1" applyBorder="1" applyAlignment="1">
      <alignment horizontal="center"/>
    </xf>
    <xf numFmtId="0" fontId="23" fillId="11" borderId="20" xfId="0" applyFont="1" applyFill="1" applyBorder="1" applyAlignment="1">
      <alignment horizontal="center"/>
    </xf>
    <xf numFmtId="0" fontId="23" fillId="11" borderId="21" xfId="0" applyFont="1" applyFill="1" applyBorder="1" applyAlignment="1">
      <alignment horizontal="center"/>
    </xf>
    <xf numFmtId="0" fontId="23" fillId="15" borderId="22" xfId="0" applyFont="1" applyFill="1" applyBorder="1" applyAlignment="1">
      <alignment horizontal="center"/>
    </xf>
    <xf numFmtId="0" fontId="23" fillId="15" borderId="16" xfId="0" applyFont="1" applyFill="1" applyBorder="1" applyAlignment="1">
      <alignment horizontal="center"/>
    </xf>
    <xf numFmtId="0" fontId="23" fillId="15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textRotation="90" wrapText="1"/>
    </xf>
    <xf numFmtId="49" fontId="10" fillId="2" borderId="14" xfId="0" applyNumberFormat="1" applyFont="1" applyFill="1" applyBorder="1" applyAlignment="1">
      <alignment horizontal="center" vertical="center" textRotation="90" wrapText="1"/>
    </xf>
    <xf numFmtId="49" fontId="10" fillId="2" borderId="7" xfId="0" applyNumberFormat="1" applyFont="1" applyFill="1" applyBorder="1" applyAlignment="1">
      <alignment horizontal="center" vertical="center" textRotation="90" wrapText="1"/>
    </xf>
    <xf numFmtId="49" fontId="10" fillId="2" borderId="23" xfId="0" applyNumberFormat="1" applyFont="1" applyFill="1" applyBorder="1" applyAlignment="1">
      <alignment horizontal="left" vertical="center" wrapText="1"/>
    </xf>
    <xf numFmtId="49" fontId="10" fillId="2" borderId="24" xfId="0" applyNumberFormat="1" applyFont="1" applyFill="1" applyBorder="1" applyAlignment="1">
      <alignment horizontal="left" vertical="center" wrapText="1"/>
    </xf>
    <xf numFmtId="49" fontId="10" fillId="2" borderId="25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textRotation="90" wrapText="1"/>
    </xf>
    <xf numFmtId="49" fontId="10" fillId="2" borderId="9" xfId="0" applyNumberFormat="1" applyFont="1" applyFill="1" applyBorder="1" applyAlignment="1">
      <alignment horizontal="center" vertical="center" textRotation="90" wrapText="1"/>
    </xf>
    <xf numFmtId="49" fontId="10" fillId="2" borderId="26" xfId="0" applyNumberFormat="1" applyFont="1" applyFill="1" applyBorder="1" applyAlignment="1">
      <alignment horizontal="left" vertical="center" wrapText="1"/>
    </xf>
    <xf numFmtId="49" fontId="10" fillId="2" borderId="12" xfId="0" applyNumberFormat="1" applyFont="1" applyFill="1" applyBorder="1" applyAlignment="1">
      <alignment horizontal="left" vertic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left" vertical="center" wrapText="1"/>
    </xf>
    <xf numFmtId="0" fontId="23" fillId="14" borderId="19" xfId="0" applyFont="1" applyFill="1" applyBorder="1" applyAlignment="1">
      <alignment horizontal="center"/>
    </xf>
    <xf numFmtId="0" fontId="23" fillId="14" borderId="20" xfId="0" applyFont="1" applyFill="1" applyBorder="1" applyAlignment="1">
      <alignment horizontal="center"/>
    </xf>
    <xf numFmtId="0" fontId="23" fillId="14" borderId="21" xfId="0" applyFont="1" applyFill="1" applyBorder="1" applyAlignment="1">
      <alignment horizontal="center"/>
    </xf>
    <xf numFmtId="0" fontId="23" fillId="14" borderId="22" xfId="0" applyFont="1" applyFill="1" applyBorder="1" applyAlignment="1">
      <alignment horizontal="center"/>
    </xf>
    <xf numFmtId="0" fontId="23" fillId="14" borderId="16" xfId="0" applyFont="1" applyFill="1" applyBorder="1" applyAlignment="1">
      <alignment horizontal="center"/>
    </xf>
    <xf numFmtId="0" fontId="23" fillId="14" borderId="4" xfId="0" applyFont="1" applyFill="1" applyBorder="1" applyAlignment="1">
      <alignment horizontal="center"/>
    </xf>
    <xf numFmtId="0" fontId="2" fillId="0" borderId="16" xfId="0" applyFont="1" applyBorder="1"/>
    <xf numFmtId="0" fontId="17" fillId="9" borderId="13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17" fillId="9" borderId="1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49" fontId="13" fillId="9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49" fontId="14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5" xfId="0" applyFont="1" applyBorder="1"/>
    <xf numFmtId="0" fontId="8" fillId="2" borderId="3" xfId="0" applyFont="1" applyFill="1" applyBorder="1" applyAlignment="1">
      <alignment horizontal="center" vertical="center" wrapText="1"/>
    </xf>
    <xf numFmtId="49" fontId="13" fillId="26" borderId="13" xfId="0" applyNumberFormat="1" applyFont="1" applyFill="1" applyBorder="1" applyAlignment="1">
      <alignment horizontal="center" vertical="center"/>
    </xf>
    <xf numFmtId="0" fontId="2" fillId="11" borderId="4" xfId="0" applyFont="1" applyFill="1" applyBorder="1"/>
    <xf numFmtId="10" fontId="17" fillId="27" borderId="43" xfId="0" applyNumberFormat="1" applyFont="1" applyFill="1" applyBorder="1" applyAlignment="1" applyProtection="1">
      <alignment horizontal="center" vertical="center"/>
      <protection locked="0"/>
    </xf>
    <xf numFmtId="9" fontId="17" fillId="28" borderId="18" xfId="0" applyNumberFormat="1" applyFont="1" applyFill="1" applyBorder="1" applyAlignment="1" applyProtection="1">
      <alignment horizontal="center" vertical="center"/>
      <protection locked="0"/>
    </xf>
    <xf numFmtId="43" fontId="13" fillId="23" borderId="8" xfId="1" applyFont="1" applyFill="1" applyBorder="1" applyAlignment="1" applyProtection="1">
      <alignment horizontal="center" vertical="center" wrapText="1"/>
      <protection locked="0"/>
    </xf>
    <xf numFmtId="1" fontId="13" fillId="23" borderId="8" xfId="0" applyNumberFormat="1" applyFont="1" applyFill="1" applyBorder="1" applyAlignment="1" applyProtection="1">
      <alignment horizontal="center" vertical="center" wrapText="1"/>
      <protection locked="0"/>
    </xf>
    <xf numFmtId="1" fontId="13" fillId="24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24" borderId="19" xfId="0" applyFont="1" applyFill="1" applyBorder="1" applyAlignment="1" applyProtection="1">
      <alignment horizontal="center" vertical="center" wrapText="1"/>
      <protection locked="0"/>
    </xf>
    <xf numFmtId="0" fontId="13" fillId="24" borderId="20" xfId="0" applyFont="1" applyFill="1" applyBorder="1" applyAlignment="1" applyProtection="1">
      <alignment horizontal="center" vertical="center" wrapText="1"/>
      <protection locked="0"/>
    </xf>
    <xf numFmtId="0" fontId="13" fillId="24" borderId="21" xfId="0" applyFont="1" applyFill="1" applyBorder="1" applyAlignment="1" applyProtection="1">
      <alignment horizontal="center" vertical="center" wrapText="1"/>
      <protection locked="0"/>
    </xf>
    <xf numFmtId="0" fontId="16" fillId="25" borderId="14" xfId="0" applyFont="1" applyFill="1" applyBorder="1" applyAlignment="1" applyProtection="1">
      <alignment horizontal="left" vertical="center"/>
      <protection locked="0"/>
    </xf>
    <xf numFmtId="0" fontId="16" fillId="25" borderId="11" xfId="0" applyFont="1" applyFill="1" applyBorder="1" applyAlignment="1" applyProtection="1">
      <alignment horizontal="left" vertical="center"/>
      <protection locked="0"/>
    </xf>
    <xf numFmtId="0" fontId="16" fillId="25" borderId="13" xfId="0" applyFont="1" applyFill="1" applyBorder="1" applyAlignment="1" applyProtection="1">
      <alignment horizontal="left" vertical="center"/>
      <protection locked="0"/>
    </xf>
    <xf numFmtId="0" fontId="16" fillId="25" borderId="16" xfId="0" applyFont="1" applyFill="1" applyBorder="1" applyAlignment="1" applyProtection="1">
      <alignment horizontal="left" vertical="center"/>
      <protection locked="0"/>
    </xf>
    <xf numFmtId="0" fontId="16" fillId="25" borderId="4" xfId="0" applyFont="1" applyFill="1" applyBorder="1" applyAlignment="1" applyProtection="1">
      <alignment horizontal="left" vertical="center"/>
      <protection locked="0"/>
    </xf>
    <xf numFmtId="0" fontId="16" fillId="25" borderId="17" xfId="0" applyFont="1" applyFill="1" applyBorder="1" applyAlignment="1" applyProtection="1">
      <alignment horizontal="left" vertical="center"/>
      <protection locked="0"/>
    </xf>
    <xf numFmtId="0" fontId="16" fillId="25" borderId="1" xfId="0" applyFont="1" applyFill="1" applyBorder="1" applyAlignment="1" applyProtection="1">
      <alignment horizontal="left" vertical="center"/>
      <protection locked="0"/>
    </xf>
    <xf numFmtId="0" fontId="16" fillId="25" borderId="3" xfId="0" applyFont="1" applyFill="1" applyBorder="1" applyAlignment="1" applyProtection="1">
      <alignment horizontal="left" vertical="center"/>
      <protection locked="0"/>
    </xf>
    <xf numFmtId="0" fontId="16" fillId="25" borderId="27" xfId="0" applyFont="1" applyFill="1" applyBorder="1" applyAlignment="1" applyProtection="1">
      <alignment horizontal="left" vertical="center"/>
      <protection locked="0"/>
    </xf>
    <xf numFmtId="0" fontId="16" fillId="25" borderId="28" xfId="0" applyFont="1" applyFill="1" applyBorder="1" applyAlignment="1" applyProtection="1">
      <alignment horizontal="left" vertical="center"/>
      <protection locked="0"/>
    </xf>
    <xf numFmtId="0" fontId="16" fillId="25" borderId="29" xfId="0" applyFont="1" applyFill="1" applyBorder="1" applyAlignment="1" applyProtection="1">
      <alignment horizontal="left" vertical="center"/>
      <protection locked="0"/>
    </xf>
    <xf numFmtId="0" fontId="16" fillId="25" borderId="19" xfId="0" applyFont="1" applyFill="1" applyBorder="1" applyAlignment="1" applyProtection="1">
      <alignment horizontal="left" vertical="center"/>
      <protection locked="0"/>
    </xf>
    <xf numFmtId="0" fontId="16" fillId="25" borderId="20" xfId="0" applyFont="1" applyFill="1" applyBorder="1" applyAlignment="1" applyProtection="1">
      <alignment horizontal="left" vertical="center"/>
      <protection locked="0"/>
    </xf>
    <xf numFmtId="0" fontId="16" fillId="25" borderId="21" xfId="0" applyFont="1" applyFill="1" applyBorder="1" applyAlignment="1" applyProtection="1">
      <alignment horizontal="left" vertical="center"/>
      <protection locked="0"/>
    </xf>
    <xf numFmtId="164" fontId="12" fillId="23" borderId="4" xfId="0" applyNumberFormat="1" applyFont="1" applyFill="1" applyBorder="1" applyAlignment="1" applyProtection="1">
      <alignment horizontal="left" vertical="center"/>
      <protection locked="0"/>
    </xf>
    <xf numFmtId="164" fontId="12" fillId="23" borderId="4" xfId="0" applyNumberFormat="1" applyFont="1" applyFill="1" applyBorder="1" applyAlignment="1" applyProtection="1">
      <alignment horizontal="center" vertical="center"/>
      <protection locked="0"/>
    </xf>
    <xf numFmtId="164" fontId="12" fillId="23" borderId="8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BFBFBF"/>
      <color rgb="FFDCECD4"/>
      <color rgb="FF103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1</xdr:row>
      <xdr:rowOff>85725</xdr:rowOff>
    </xdr:from>
    <xdr:ext cx="1314450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20AEF18F-E5CE-4ECA-AE07-491F5901B5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285750"/>
          <a:ext cx="1314450" cy="7905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</xdr:row>
      <xdr:rowOff>76200</xdr:rowOff>
    </xdr:from>
    <xdr:ext cx="1314450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8FFE4655-53D6-4549-BAAA-D472540CD4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276225"/>
          <a:ext cx="1314450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161170</xdr:colOff>
      <xdr:row>1</xdr:row>
      <xdr:rowOff>57453</xdr:rowOff>
    </xdr:from>
    <xdr:ext cx="1314450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775CB96C-5A5C-4539-8FCC-C39270F45D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420" y="258536"/>
          <a:ext cx="1314450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078B-CEA4-406F-866E-7E688F2ED0A2}">
  <sheetPr>
    <tabColor rgb="FF103935"/>
  </sheetPr>
  <dimension ref="B1:T42"/>
  <sheetViews>
    <sheetView workbookViewId="0">
      <selection activeCell="H9" sqref="H9"/>
    </sheetView>
  </sheetViews>
  <sheetFormatPr defaultColWidth="9.109375" defaultRowHeight="14.4" x14ac:dyDescent="0.3"/>
  <cols>
    <col min="1" max="2" width="3.33203125" style="130" customWidth="1"/>
    <col min="3" max="3" width="8.6640625" style="130" customWidth="1"/>
    <col min="4" max="4" width="17.6640625" style="130" customWidth="1"/>
    <col min="5" max="5" width="54.6640625" style="130" customWidth="1"/>
    <col min="6" max="6" width="30.6640625" style="130" customWidth="1"/>
    <col min="7" max="7" width="3.33203125" style="130" customWidth="1"/>
    <col min="8" max="8" width="10.6640625" style="130" customWidth="1"/>
    <col min="9" max="9" width="3.33203125" style="130" customWidth="1"/>
    <col min="10" max="10" width="17.6640625" style="130" customWidth="1"/>
    <col min="11" max="11" width="3.33203125" style="130" customWidth="1"/>
    <col min="12" max="19" width="9.109375" style="130"/>
    <col min="20" max="20" width="3.33203125" style="130" customWidth="1"/>
    <col min="21" max="16384" width="9.109375" style="130"/>
  </cols>
  <sheetData>
    <row r="1" spans="2:20" ht="15" thickBot="1" x14ac:dyDescent="0.35"/>
    <row r="2" spans="2:20" x14ac:dyDescent="0.3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/>
    </row>
    <row r="3" spans="2:20" x14ac:dyDescent="0.3">
      <c r="B3" s="54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55"/>
    </row>
    <row r="4" spans="2:20" x14ac:dyDescent="0.3">
      <c r="B4" s="54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55"/>
    </row>
    <row r="5" spans="2:20" x14ac:dyDescent="0.3">
      <c r="B5" s="54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55"/>
    </row>
    <row r="6" spans="2:20" x14ac:dyDescent="0.3">
      <c r="B6" s="54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55"/>
    </row>
    <row r="7" spans="2:20" x14ac:dyDescent="0.3">
      <c r="B7" s="56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57"/>
    </row>
    <row r="8" spans="2:20" ht="24.6" thickBot="1" x14ac:dyDescent="0.55000000000000004">
      <c r="B8" s="56"/>
      <c r="C8" s="2" t="s">
        <v>0</v>
      </c>
      <c r="D8" s="2"/>
      <c r="E8" s="2"/>
      <c r="F8" s="2"/>
      <c r="G8" s="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57"/>
    </row>
    <row r="9" spans="2:20" ht="15.6" x14ac:dyDescent="0.3">
      <c r="B9" s="56"/>
      <c r="C9" s="42"/>
      <c r="D9" s="150"/>
      <c r="E9" s="151"/>
      <c r="F9" s="15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57"/>
    </row>
    <row r="10" spans="2:20" ht="15" thickBot="1" x14ac:dyDescent="0.35">
      <c r="B10" s="56"/>
      <c r="C10" s="42"/>
      <c r="D10" s="42"/>
      <c r="E10" s="58"/>
      <c r="F10" s="59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57"/>
    </row>
    <row r="11" spans="2:20" ht="15" thickBot="1" x14ac:dyDescent="0.35">
      <c r="B11" s="56"/>
      <c r="C11" s="42"/>
      <c r="D11" s="42"/>
      <c r="E11" s="58"/>
      <c r="F11" s="59"/>
      <c r="G11" s="42"/>
      <c r="H11" s="42"/>
      <c r="I11" s="42"/>
      <c r="J11" s="42"/>
      <c r="K11" s="42"/>
      <c r="L11" s="152" t="s">
        <v>1</v>
      </c>
      <c r="M11" s="153"/>
      <c r="N11" s="154"/>
      <c r="O11" s="155" t="s">
        <v>2</v>
      </c>
      <c r="P11" s="156"/>
      <c r="Q11" s="156"/>
      <c r="R11" s="156"/>
      <c r="S11" s="157"/>
      <c r="T11" s="57"/>
    </row>
    <row r="12" spans="2:20" ht="45" customHeight="1" thickBot="1" x14ac:dyDescent="0.35">
      <c r="B12" s="60"/>
      <c r="C12" s="158" t="s">
        <v>3</v>
      </c>
      <c r="D12" s="159"/>
      <c r="E12" s="3" t="s">
        <v>4</v>
      </c>
      <c r="F12" s="3" t="s">
        <v>5</v>
      </c>
      <c r="G12" s="42"/>
      <c r="H12" s="45" t="s">
        <v>126</v>
      </c>
      <c r="I12" s="42"/>
      <c r="J12" s="46" t="s">
        <v>6</v>
      </c>
      <c r="K12" s="42"/>
      <c r="L12" s="46" t="s">
        <v>7</v>
      </c>
      <c r="M12" s="43" t="s">
        <v>8</v>
      </c>
      <c r="N12" s="43" t="s">
        <v>9</v>
      </c>
      <c r="O12" s="78" t="s">
        <v>10</v>
      </c>
      <c r="P12" s="78" t="s">
        <v>11</v>
      </c>
      <c r="Q12" s="78" t="s">
        <v>12</v>
      </c>
      <c r="R12" s="78" t="s">
        <v>13</v>
      </c>
      <c r="S12" s="78" t="s">
        <v>14</v>
      </c>
      <c r="T12" s="57"/>
    </row>
    <row r="13" spans="2:20" ht="30" customHeight="1" thickBot="1" x14ac:dyDescent="0.35">
      <c r="B13" s="60"/>
      <c r="C13" s="160" t="s">
        <v>15</v>
      </c>
      <c r="D13" s="163" t="s">
        <v>16</v>
      </c>
      <c r="E13" s="49"/>
      <c r="F13" s="61"/>
      <c r="G13" s="42"/>
      <c r="H13" s="44"/>
      <c r="I13" s="42"/>
      <c r="J13" s="44"/>
      <c r="K13" s="42"/>
      <c r="L13" s="96"/>
      <c r="M13" s="96"/>
      <c r="N13" s="96"/>
      <c r="O13" s="79"/>
      <c r="P13" s="79"/>
      <c r="Q13" s="79"/>
      <c r="R13" s="79"/>
      <c r="S13" s="79"/>
      <c r="T13" s="57"/>
    </row>
    <row r="14" spans="2:20" ht="30" customHeight="1" thickBot="1" x14ac:dyDescent="0.35">
      <c r="B14" s="60"/>
      <c r="C14" s="161"/>
      <c r="D14" s="164"/>
      <c r="E14" s="49"/>
      <c r="F14" s="61"/>
      <c r="G14" s="42"/>
      <c r="H14" s="44"/>
      <c r="I14" s="42"/>
      <c r="J14" s="44"/>
      <c r="K14" s="42"/>
      <c r="L14" s="96"/>
      <c r="M14" s="96"/>
      <c r="N14" s="96"/>
      <c r="O14" s="79"/>
      <c r="P14" s="79"/>
      <c r="Q14" s="79"/>
      <c r="R14" s="79"/>
      <c r="S14" s="79"/>
      <c r="T14" s="57"/>
    </row>
    <row r="15" spans="2:20" ht="30" customHeight="1" thickBot="1" x14ac:dyDescent="0.35">
      <c r="B15" s="60"/>
      <c r="C15" s="161"/>
      <c r="D15" s="164"/>
      <c r="E15" s="49"/>
      <c r="F15" s="61"/>
      <c r="G15" s="42"/>
      <c r="H15" s="44"/>
      <c r="I15" s="42"/>
      <c r="J15" s="44"/>
      <c r="K15" s="42"/>
      <c r="L15" s="96"/>
      <c r="M15" s="96"/>
      <c r="N15" s="96"/>
      <c r="O15" s="79"/>
      <c r="P15" s="79"/>
      <c r="Q15" s="79"/>
      <c r="R15" s="79"/>
      <c r="S15" s="79"/>
      <c r="T15" s="57"/>
    </row>
    <row r="16" spans="2:20" ht="30" customHeight="1" thickBot="1" x14ac:dyDescent="0.35">
      <c r="B16" s="60"/>
      <c r="C16" s="161"/>
      <c r="D16" s="164"/>
      <c r="E16" s="49"/>
      <c r="F16" s="61"/>
      <c r="G16" s="42"/>
      <c r="H16" s="44"/>
      <c r="I16" s="42"/>
      <c r="J16" s="44"/>
      <c r="K16" s="42"/>
      <c r="L16" s="96"/>
      <c r="M16" s="96"/>
      <c r="N16" s="96"/>
      <c r="O16" s="79"/>
      <c r="P16" s="79"/>
      <c r="Q16" s="79"/>
      <c r="R16" s="79"/>
      <c r="S16" s="79"/>
      <c r="T16" s="57"/>
    </row>
    <row r="17" spans="2:20" ht="30" customHeight="1" thickBot="1" x14ac:dyDescent="0.35">
      <c r="B17" s="60"/>
      <c r="C17" s="161"/>
      <c r="D17" s="165"/>
      <c r="E17" s="49"/>
      <c r="F17" s="61"/>
      <c r="G17" s="42"/>
      <c r="H17" s="44"/>
      <c r="I17" s="42"/>
      <c r="J17" s="44"/>
      <c r="K17" s="42"/>
      <c r="L17" s="96"/>
      <c r="M17" s="96"/>
      <c r="N17" s="96"/>
      <c r="O17" s="79"/>
      <c r="P17" s="79"/>
      <c r="Q17" s="79"/>
      <c r="R17" s="79"/>
      <c r="S17" s="79"/>
      <c r="T17" s="57"/>
    </row>
    <row r="18" spans="2:20" ht="30" customHeight="1" thickBot="1" x14ac:dyDescent="0.35">
      <c r="B18" s="60"/>
      <c r="C18" s="161"/>
      <c r="D18" s="163" t="s">
        <v>17</v>
      </c>
      <c r="E18" s="49"/>
      <c r="F18" s="61"/>
      <c r="G18" s="42"/>
      <c r="H18" s="44"/>
      <c r="I18" s="42"/>
      <c r="J18" s="44"/>
      <c r="K18" s="42"/>
      <c r="L18" s="96"/>
      <c r="M18" s="96"/>
      <c r="N18" s="96"/>
      <c r="O18" s="79"/>
      <c r="P18" s="79"/>
      <c r="Q18" s="79"/>
      <c r="R18" s="79"/>
      <c r="S18" s="79"/>
      <c r="T18" s="57"/>
    </row>
    <row r="19" spans="2:20" ht="30" customHeight="1" thickBot="1" x14ac:dyDescent="0.35">
      <c r="B19" s="60"/>
      <c r="C19" s="161"/>
      <c r="D19" s="164"/>
      <c r="E19" s="49"/>
      <c r="F19" s="61"/>
      <c r="G19" s="42"/>
      <c r="H19" s="44"/>
      <c r="I19" s="42"/>
      <c r="J19" s="44"/>
      <c r="K19" s="42"/>
      <c r="L19" s="96"/>
      <c r="M19" s="96"/>
      <c r="N19" s="96"/>
      <c r="O19" s="79"/>
      <c r="P19" s="79"/>
      <c r="Q19" s="79"/>
      <c r="R19" s="79"/>
      <c r="S19" s="79"/>
      <c r="T19" s="57"/>
    </row>
    <row r="20" spans="2:20" ht="30" customHeight="1" thickBot="1" x14ac:dyDescent="0.35">
      <c r="B20" s="60"/>
      <c r="C20" s="161"/>
      <c r="D20" s="164"/>
      <c r="E20" s="49"/>
      <c r="F20" s="61"/>
      <c r="G20" s="42"/>
      <c r="H20" s="44"/>
      <c r="I20" s="42"/>
      <c r="J20" s="44"/>
      <c r="K20" s="42"/>
      <c r="L20" s="96"/>
      <c r="M20" s="96"/>
      <c r="N20" s="96"/>
      <c r="O20" s="79"/>
      <c r="P20" s="79"/>
      <c r="Q20" s="79"/>
      <c r="R20" s="79"/>
      <c r="S20" s="79"/>
      <c r="T20" s="57"/>
    </row>
    <row r="21" spans="2:20" ht="30" customHeight="1" thickBot="1" x14ac:dyDescent="0.35">
      <c r="B21" s="60"/>
      <c r="C21" s="161"/>
      <c r="D21" s="164"/>
      <c r="E21" s="49"/>
      <c r="F21" s="61"/>
      <c r="G21" s="42"/>
      <c r="H21" s="44"/>
      <c r="I21" s="42"/>
      <c r="J21" s="44"/>
      <c r="K21" s="42"/>
      <c r="L21" s="96"/>
      <c r="M21" s="96"/>
      <c r="N21" s="96"/>
      <c r="O21" s="79"/>
      <c r="P21" s="79"/>
      <c r="Q21" s="79"/>
      <c r="R21" s="79"/>
      <c r="S21" s="79"/>
      <c r="T21" s="57"/>
    </row>
    <row r="22" spans="2:20" ht="30" customHeight="1" thickBot="1" x14ac:dyDescent="0.35">
      <c r="B22" s="60"/>
      <c r="C22" s="161"/>
      <c r="D22" s="165"/>
      <c r="E22" s="49"/>
      <c r="F22" s="61"/>
      <c r="G22" s="42"/>
      <c r="H22" s="44"/>
      <c r="I22" s="42"/>
      <c r="J22" s="44"/>
      <c r="K22" s="42"/>
      <c r="L22" s="96"/>
      <c r="M22" s="96"/>
      <c r="N22" s="96"/>
      <c r="O22" s="79"/>
      <c r="P22" s="79"/>
      <c r="Q22" s="79"/>
      <c r="R22" s="79"/>
      <c r="S22" s="79"/>
      <c r="T22" s="57"/>
    </row>
    <row r="23" spans="2:20" ht="30" customHeight="1" thickBot="1" x14ac:dyDescent="0.35">
      <c r="B23" s="60"/>
      <c r="C23" s="161"/>
      <c r="D23" s="47" t="s">
        <v>18</v>
      </c>
      <c r="E23" s="48"/>
      <c r="F23" s="61"/>
      <c r="G23" s="42"/>
      <c r="H23" s="44"/>
      <c r="I23" s="42"/>
      <c r="J23" s="44"/>
      <c r="K23" s="42"/>
      <c r="L23" s="96"/>
      <c r="M23" s="96"/>
      <c r="N23" s="96"/>
      <c r="O23" s="79"/>
      <c r="P23" s="79"/>
      <c r="Q23" s="79"/>
      <c r="R23" s="79"/>
      <c r="S23" s="79"/>
      <c r="T23" s="57"/>
    </row>
    <row r="24" spans="2:20" ht="30" customHeight="1" thickBot="1" x14ac:dyDescent="0.35">
      <c r="B24" s="60"/>
      <c r="C24" s="161"/>
      <c r="D24" s="163" t="s">
        <v>19</v>
      </c>
      <c r="E24" s="49"/>
      <c r="F24" s="61"/>
      <c r="G24" s="42"/>
      <c r="H24" s="44"/>
      <c r="I24" s="42"/>
      <c r="J24" s="44"/>
      <c r="K24" s="42"/>
      <c r="L24" s="96"/>
      <c r="M24" s="96"/>
      <c r="N24" s="96"/>
      <c r="O24" s="79"/>
      <c r="P24" s="79"/>
      <c r="Q24" s="79"/>
      <c r="R24" s="79"/>
      <c r="S24" s="79"/>
      <c r="T24" s="57"/>
    </row>
    <row r="25" spans="2:20" ht="30" customHeight="1" thickBot="1" x14ac:dyDescent="0.35">
      <c r="B25" s="60"/>
      <c r="C25" s="161"/>
      <c r="D25" s="164"/>
      <c r="E25" s="49"/>
      <c r="F25" s="61"/>
      <c r="G25" s="42"/>
      <c r="H25" s="44"/>
      <c r="I25" s="42"/>
      <c r="J25" s="44"/>
      <c r="K25" s="42"/>
      <c r="L25" s="96"/>
      <c r="M25" s="96"/>
      <c r="N25" s="96"/>
      <c r="O25" s="79"/>
      <c r="P25" s="79"/>
      <c r="Q25" s="79"/>
      <c r="R25" s="79"/>
      <c r="S25" s="79"/>
      <c r="T25" s="57"/>
    </row>
    <row r="26" spans="2:20" ht="30" customHeight="1" thickBot="1" x14ac:dyDescent="0.35">
      <c r="B26" s="60"/>
      <c r="C26" s="162"/>
      <c r="D26" s="165"/>
      <c r="E26" s="49"/>
      <c r="F26" s="61"/>
      <c r="G26" s="42"/>
      <c r="H26" s="44"/>
      <c r="I26" s="42"/>
      <c r="J26" s="44"/>
      <c r="K26" s="42"/>
      <c r="L26" s="96"/>
      <c r="M26" s="96"/>
      <c r="N26" s="96"/>
      <c r="O26" s="79"/>
      <c r="P26" s="79"/>
      <c r="Q26" s="79"/>
      <c r="R26" s="79"/>
      <c r="S26" s="79"/>
      <c r="T26" s="57"/>
    </row>
    <row r="27" spans="2:20" ht="30" customHeight="1" thickBot="1" x14ac:dyDescent="0.35">
      <c r="B27" s="60"/>
      <c r="C27" s="166" t="s">
        <v>20</v>
      </c>
      <c r="D27" s="168" t="s">
        <v>21</v>
      </c>
      <c r="E27" s="48"/>
      <c r="F27" s="61"/>
      <c r="G27" s="42"/>
      <c r="H27" s="44"/>
      <c r="I27" s="42"/>
      <c r="J27" s="44"/>
      <c r="K27" s="42"/>
      <c r="L27" s="96"/>
      <c r="M27" s="96"/>
      <c r="N27" s="96"/>
      <c r="O27" s="79"/>
      <c r="P27" s="79"/>
      <c r="Q27" s="79"/>
      <c r="R27" s="79"/>
      <c r="S27" s="79"/>
      <c r="T27" s="57"/>
    </row>
    <row r="28" spans="2:20" ht="30" customHeight="1" thickBot="1" x14ac:dyDescent="0.35">
      <c r="B28" s="60"/>
      <c r="C28" s="167"/>
      <c r="D28" s="169"/>
      <c r="E28" s="48"/>
      <c r="F28" s="61"/>
      <c r="G28" s="42"/>
      <c r="H28" s="44"/>
      <c r="I28" s="42"/>
      <c r="J28" s="44"/>
      <c r="K28" s="42"/>
      <c r="L28" s="96"/>
      <c r="M28" s="96"/>
      <c r="N28" s="96"/>
      <c r="O28" s="79"/>
      <c r="P28" s="79"/>
      <c r="Q28" s="79"/>
      <c r="R28" s="79"/>
      <c r="S28" s="79"/>
      <c r="T28" s="57"/>
    </row>
    <row r="29" spans="2:20" ht="30" customHeight="1" thickBot="1" x14ac:dyDescent="0.35">
      <c r="B29" s="60"/>
      <c r="C29" s="167"/>
      <c r="D29" s="170"/>
      <c r="E29" s="48"/>
      <c r="F29" s="61"/>
      <c r="G29" s="42"/>
      <c r="H29" s="44"/>
      <c r="I29" s="42"/>
      <c r="J29" s="44"/>
      <c r="K29" s="42"/>
      <c r="L29" s="96"/>
      <c r="M29" s="96"/>
      <c r="N29" s="96"/>
      <c r="O29" s="79"/>
      <c r="P29" s="79"/>
      <c r="Q29" s="79"/>
      <c r="R29" s="79"/>
      <c r="S29" s="79"/>
      <c r="T29" s="57"/>
    </row>
    <row r="30" spans="2:20" ht="30" customHeight="1" thickBot="1" x14ac:dyDescent="0.35">
      <c r="B30" s="60"/>
      <c r="C30" s="167"/>
      <c r="D30" s="171" t="s">
        <v>22</v>
      </c>
      <c r="E30" s="48"/>
      <c r="F30" s="61"/>
      <c r="G30" s="42"/>
      <c r="H30" s="44"/>
      <c r="I30" s="42"/>
      <c r="J30" s="44"/>
      <c r="K30" s="42"/>
      <c r="L30" s="96"/>
      <c r="M30" s="96"/>
      <c r="N30" s="96"/>
      <c r="O30" s="79"/>
      <c r="P30" s="79"/>
      <c r="Q30" s="79"/>
      <c r="R30" s="79"/>
      <c r="S30" s="79"/>
      <c r="T30" s="57"/>
    </row>
    <row r="31" spans="2:20" ht="30" customHeight="1" thickBot="1" x14ac:dyDescent="0.35">
      <c r="B31" s="60"/>
      <c r="C31" s="167"/>
      <c r="D31" s="169"/>
      <c r="E31" s="48"/>
      <c r="F31" s="61"/>
      <c r="G31" s="42"/>
      <c r="H31" s="44"/>
      <c r="I31" s="42"/>
      <c r="J31" s="44"/>
      <c r="K31" s="42"/>
      <c r="L31" s="96"/>
      <c r="M31" s="96"/>
      <c r="N31" s="96"/>
      <c r="O31" s="79"/>
      <c r="P31" s="79"/>
      <c r="Q31" s="79"/>
      <c r="R31" s="79"/>
      <c r="S31" s="79"/>
      <c r="T31" s="57"/>
    </row>
    <row r="32" spans="2:20" ht="30" customHeight="1" thickBot="1" x14ac:dyDescent="0.35">
      <c r="B32" s="60"/>
      <c r="C32" s="167"/>
      <c r="D32" s="169"/>
      <c r="E32" s="48"/>
      <c r="F32" s="61"/>
      <c r="G32" s="42"/>
      <c r="H32" s="44"/>
      <c r="I32" s="42"/>
      <c r="J32" s="44"/>
      <c r="K32" s="42"/>
      <c r="L32" s="96"/>
      <c r="M32" s="96"/>
      <c r="N32" s="96"/>
      <c r="O32" s="79"/>
      <c r="P32" s="79"/>
      <c r="Q32" s="79"/>
      <c r="R32" s="79"/>
      <c r="S32" s="79"/>
      <c r="T32" s="57"/>
    </row>
    <row r="33" spans="2:20" ht="30" customHeight="1" thickBot="1" x14ac:dyDescent="0.35">
      <c r="B33" s="60"/>
      <c r="C33" s="167"/>
      <c r="D33" s="169"/>
      <c r="E33" s="48"/>
      <c r="F33" s="61"/>
      <c r="G33" s="42"/>
      <c r="H33" s="44"/>
      <c r="I33" s="42"/>
      <c r="J33" s="44"/>
      <c r="K33" s="42"/>
      <c r="L33" s="96"/>
      <c r="M33" s="96"/>
      <c r="N33" s="96"/>
      <c r="O33" s="79"/>
      <c r="P33" s="79"/>
      <c r="Q33" s="79"/>
      <c r="R33" s="79"/>
      <c r="S33" s="79"/>
      <c r="T33" s="57"/>
    </row>
    <row r="34" spans="2:20" ht="30" customHeight="1" thickBot="1" x14ac:dyDescent="0.35">
      <c r="B34" s="60"/>
      <c r="C34" s="167"/>
      <c r="D34" s="163" t="s">
        <v>23</v>
      </c>
      <c r="E34" s="49"/>
      <c r="F34" s="61"/>
      <c r="G34" s="42"/>
      <c r="H34" s="44"/>
      <c r="I34" s="42"/>
      <c r="J34" s="44"/>
      <c r="K34" s="42"/>
      <c r="L34" s="96"/>
      <c r="M34" s="96"/>
      <c r="N34" s="96"/>
      <c r="O34" s="79"/>
      <c r="P34" s="79"/>
      <c r="Q34" s="79"/>
      <c r="R34" s="79"/>
      <c r="S34" s="79"/>
      <c r="T34" s="57"/>
    </row>
    <row r="35" spans="2:20" ht="30" customHeight="1" thickBot="1" x14ac:dyDescent="0.35">
      <c r="B35" s="60"/>
      <c r="C35" s="167"/>
      <c r="D35" s="164"/>
      <c r="E35" s="49"/>
      <c r="F35" s="61"/>
      <c r="G35" s="42"/>
      <c r="H35" s="44"/>
      <c r="I35" s="42"/>
      <c r="J35" s="44"/>
      <c r="K35" s="42"/>
      <c r="L35" s="96"/>
      <c r="M35" s="96"/>
      <c r="N35" s="96"/>
      <c r="O35" s="79"/>
      <c r="P35" s="79"/>
      <c r="Q35" s="79"/>
      <c r="R35" s="79"/>
      <c r="S35" s="79"/>
      <c r="T35" s="57"/>
    </row>
    <row r="36" spans="2:20" ht="30" customHeight="1" thickBot="1" x14ac:dyDescent="0.35">
      <c r="B36" s="60"/>
      <c r="C36" s="167"/>
      <c r="D36" s="165"/>
      <c r="E36" s="49"/>
      <c r="F36" s="61"/>
      <c r="G36" s="42"/>
      <c r="H36" s="44"/>
      <c r="I36" s="42"/>
      <c r="J36" s="44"/>
      <c r="K36" s="42"/>
      <c r="L36" s="96"/>
      <c r="M36" s="96"/>
      <c r="N36" s="96"/>
      <c r="O36" s="79"/>
      <c r="P36" s="79"/>
      <c r="Q36" s="79"/>
      <c r="R36" s="79"/>
      <c r="S36" s="79"/>
      <c r="T36" s="57"/>
    </row>
    <row r="37" spans="2:20" ht="30" customHeight="1" thickBot="1" x14ac:dyDescent="0.35">
      <c r="B37" s="60"/>
      <c r="C37" s="167"/>
      <c r="D37" s="169" t="s">
        <v>24</v>
      </c>
      <c r="E37" s="48"/>
      <c r="F37" s="61"/>
      <c r="G37" s="42"/>
      <c r="H37" s="44"/>
      <c r="I37" s="42"/>
      <c r="J37" s="44"/>
      <c r="K37" s="42"/>
      <c r="L37" s="96"/>
      <c r="M37" s="96"/>
      <c r="N37" s="96"/>
      <c r="O37" s="79"/>
      <c r="P37" s="79"/>
      <c r="Q37" s="79"/>
      <c r="R37" s="79"/>
      <c r="S37" s="79"/>
      <c r="T37" s="57"/>
    </row>
    <row r="38" spans="2:20" ht="30" customHeight="1" thickBot="1" x14ac:dyDescent="0.35">
      <c r="B38" s="60"/>
      <c r="C38" s="167"/>
      <c r="D38" s="169"/>
      <c r="E38" s="71"/>
      <c r="F38" s="61"/>
      <c r="G38" s="42"/>
      <c r="H38" s="44"/>
      <c r="I38" s="42"/>
      <c r="J38" s="44"/>
      <c r="K38" s="42"/>
      <c r="L38" s="96"/>
      <c r="M38" s="96"/>
      <c r="N38" s="96"/>
      <c r="O38" s="79"/>
      <c r="P38" s="79"/>
      <c r="Q38" s="79"/>
      <c r="R38" s="79"/>
      <c r="S38" s="79"/>
      <c r="T38" s="57"/>
    </row>
    <row r="39" spans="2:20" ht="30" customHeight="1" thickBot="1" x14ac:dyDescent="0.35">
      <c r="B39" s="56"/>
      <c r="C39" s="148" t="s">
        <v>25</v>
      </c>
      <c r="D39" s="97" t="s">
        <v>26</v>
      </c>
      <c r="E39" s="98"/>
      <c r="F39" s="72"/>
      <c r="G39" s="42"/>
      <c r="H39" s="68"/>
      <c r="I39" s="42"/>
      <c r="J39" s="68"/>
      <c r="K39" s="42"/>
      <c r="L39" s="99"/>
      <c r="M39" s="99"/>
      <c r="N39" s="99"/>
      <c r="O39" s="80"/>
      <c r="P39" s="80"/>
      <c r="Q39" s="80"/>
      <c r="R39" s="80"/>
      <c r="S39" s="80"/>
      <c r="T39" s="57"/>
    </row>
    <row r="40" spans="2:20" ht="30" customHeight="1" thickBot="1" x14ac:dyDescent="0.35">
      <c r="B40" s="56"/>
      <c r="C40" s="149"/>
      <c r="D40" s="97" t="s">
        <v>27</v>
      </c>
      <c r="E40" s="100"/>
      <c r="F40" s="73"/>
      <c r="G40" s="42"/>
      <c r="H40" s="74"/>
      <c r="I40" s="42"/>
      <c r="J40" s="74"/>
      <c r="K40" s="42"/>
      <c r="L40" s="101"/>
      <c r="M40" s="101"/>
      <c r="N40" s="101"/>
      <c r="O40" s="81"/>
      <c r="P40" s="82"/>
      <c r="Q40" s="82"/>
      <c r="R40" s="82"/>
      <c r="S40" s="83"/>
      <c r="T40" s="57"/>
    </row>
    <row r="41" spans="2:20" x14ac:dyDescent="0.3">
      <c r="B41" s="56"/>
      <c r="C41" s="42"/>
      <c r="D41" s="42"/>
      <c r="E41" s="76" t="s">
        <v>28</v>
      </c>
      <c r="F41" s="69">
        <f>COUNTA(E13:E40)</f>
        <v>0</v>
      </c>
      <c r="G41" s="42"/>
      <c r="H41" s="70">
        <f>COUNTIF(H12:H40,"yes")</f>
        <v>0</v>
      </c>
      <c r="I41" s="42"/>
      <c r="J41" s="50"/>
      <c r="K41" s="50"/>
      <c r="L41" s="70">
        <f>SUM(L12:L40)</f>
        <v>0</v>
      </c>
      <c r="M41" s="70">
        <f>SUM(M12:M40)</f>
        <v>0</v>
      </c>
      <c r="N41" s="70">
        <f>SUM(N12:N40)</f>
        <v>0</v>
      </c>
      <c r="O41" s="50"/>
      <c r="P41" s="50"/>
      <c r="Q41" s="50"/>
      <c r="R41" s="50"/>
      <c r="S41" s="50"/>
      <c r="T41" s="75"/>
    </row>
    <row r="42" spans="2:20" ht="43.8" thickBot="1" x14ac:dyDescent="0.35">
      <c r="B42" s="62"/>
      <c r="C42" s="63"/>
      <c r="D42" s="63"/>
      <c r="E42" s="63"/>
      <c r="F42" s="67"/>
      <c r="G42" s="63"/>
      <c r="H42" s="66" t="s">
        <v>29</v>
      </c>
      <c r="I42" s="63"/>
      <c r="J42" s="64"/>
      <c r="K42" s="64"/>
      <c r="L42" s="66"/>
      <c r="M42" s="66"/>
      <c r="N42" s="66"/>
      <c r="O42" s="64"/>
      <c r="P42" s="64"/>
      <c r="Q42" s="64"/>
      <c r="R42" s="64"/>
      <c r="S42" s="64"/>
      <c r="T42" s="65"/>
    </row>
  </sheetData>
  <mergeCells count="14">
    <mergeCell ref="C39:C40"/>
    <mergeCell ref="D9:F9"/>
    <mergeCell ref="L11:N11"/>
    <mergeCell ref="O11:S11"/>
    <mergeCell ref="C12:D12"/>
    <mergeCell ref="C13:C26"/>
    <mergeCell ref="D13:D17"/>
    <mergeCell ref="D18:D22"/>
    <mergeCell ref="D24:D26"/>
    <mergeCell ref="C27:C38"/>
    <mergeCell ref="D27:D29"/>
    <mergeCell ref="D30:D33"/>
    <mergeCell ref="D34:D36"/>
    <mergeCell ref="D37:D38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AC13B-B713-40CA-BFDE-FABD4E9BA50C}">
  <sheetPr>
    <tabColor theme="2" tint="-0.34998626667073579"/>
  </sheetPr>
  <dimension ref="B1:N42"/>
  <sheetViews>
    <sheetView workbookViewId="0">
      <selection activeCell="E13" sqref="E13"/>
    </sheetView>
  </sheetViews>
  <sheetFormatPr defaultColWidth="9.109375" defaultRowHeight="14.4" x14ac:dyDescent="0.3"/>
  <cols>
    <col min="1" max="2" width="3.33203125" style="130" customWidth="1"/>
    <col min="3" max="3" width="8.6640625" style="130" customWidth="1"/>
    <col min="4" max="4" width="17.6640625" style="130" customWidth="1"/>
    <col min="5" max="5" width="54.6640625" style="130" customWidth="1"/>
    <col min="6" max="6" width="30.6640625" style="130" customWidth="1"/>
    <col min="7" max="7" width="3.33203125" style="130" customWidth="1"/>
    <col min="8" max="8" width="9.109375" style="130"/>
    <col min="9" max="9" width="15.6640625" style="130" customWidth="1"/>
    <col min="10" max="10" width="9.109375" style="130"/>
    <col min="11" max="11" width="15.6640625" style="130" customWidth="1"/>
    <col min="12" max="12" width="9.109375" style="130"/>
    <col min="13" max="13" width="15.6640625" style="130" customWidth="1"/>
    <col min="14" max="14" width="3.33203125" style="130" customWidth="1"/>
    <col min="15" max="16384" width="9.109375" style="130"/>
  </cols>
  <sheetData>
    <row r="1" spans="2:14" ht="15" thickBot="1" x14ac:dyDescent="0.35"/>
    <row r="2" spans="2:14" x14ac:dyDescent="0.3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2:14" x14ac:dyDescent="0.3">
      <c r="B3" s="54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55"/>
    </row>
    <row r="4" spans="2:14" x14ac:dyDescent="0.3">
      <c r="B4" s="54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55"/>
    </row>
    <row r="5" spans="2:14" x14ac:dyDescent="0.3">
      <c r="B5" s="54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55"/>
    </row>
    <row r="6" spans="2:14" x14ac:dyDescent="0.3">
      <c r="B6" s="54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55"/>
    </row>
    <row r="7" spans="2:14" x14ac:dyDescent="0.3">
      <c r="B7" s="56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57"/>
    </row>
    <row r="8" spans="2:14" ht="24.6" thickBot="1" x14ac:dyDescent="0.55000000000000004">
      <c r="B8" s="56"/>
      <c r="C8" s="2" t="s">
        <v>0</v>
      </c>
      <c r="D8" s="2"/>
      <c r="E8" s="2"/>
      <c r="F8" s="2"/>
      <c r="G8" s="2"/>
      <c r="H8" s="42"/>
      <c r="I8" s="42"/>
      <c r="J8" s="42"/>
      <c r="K8" s="42"/>
      <c r="L8" s="42"/>
      <c r="M8" s="42"/>
      <c r="N8" s="57"/>
    </row>
    <row r="9" spans="2:14" ht="15.6" x14ac:dyDescent="0.3">
      <c r="B9" s="56"/>
      <c r="C9" s="42"/>
      <c r="D9" s="150"/>
      <c r="E9" s="151"/>
      <c r="F9" s="151"/>
      <c r="G9" s="42"/>
      <c r="H9" s="42"/>
      <c r="I9" s="42"/>
      <c r="J9" s="42"/>
      <c r="K9" s="42"/>
      <c r="L9" s="42"/>
      <c r="M9" s="42"/>
      <c r="N9" s="57"/>
    </row>
    <row r="10" spans="2:14" ht="15" thickBot="1" x14ac:dyDescent="0.35">
      <c r="B10" s="56"/>
      <c r="C10" s="42"/>
      <c r="D10" s="42"/>
      <c r="E10" s="58"/>
      <c r="F10" s="59"/>
      <c r="G10" s="42"/>
      <c r="H10" s="42"/>
      <c r="I10" s="42"/>
      <c r="J10" s="42"/>
      <c r="K10" s="42"/>
      <c r="L10" s="42"/>
      <c r="M10" s="42"/>
      <c r="N10" s="57"/>
    </row>
    <row r="11" spans="2:14" ht="15" thickBot="1" x14ac:dyDescent="0.35">
      <c r="B11" s="56"/>
      <c r="C11" s="42"/>
      <c r="D11" s="42"/>
      <c r="E11" s="58"/>
      <c r="F11" s="59"/>
      <c r="G11" s="42"/>
      <c r="H11" s="152" t="s">
        <v>1</v>
      </c>
      <c r="I11" s="153"/>
      <c r="J11" s="153"/>
      <c r="K11" s="153"/>
      <c r="L11" s="153"/>
      <c r="M11" s="154"/>
      <c r="N11" s="57"/>
    </row>
    <row r="12" spans="2:14" ht="45" customHeight="1" thickBot="1" x14ac:dyDescent="0.35">
      <c r="B12" s="60"/>
      <c r="C12" s="158" t="s">
        <v>3</v>
      </c>
      <c r="D12" s="159"/>
      <c r="E12" s="3" t="s">
        <v>4</v>
      </c>
      <c r="F12" s="3" t="s">
        <v>5</v>
      </c>
      <c r="G12" s="42"/>
      <c r="H12" s="46" t="s">
        <v>7</v>
      </c>
      <c r="I12" s="128" t="s">
        <v>30</v>
      </c>
      <c r="J12" s="43" t="s">
        <v>8</v>
      </c>
      <c r="K12" s="128" t="s">
        <v>30</v>
      </c>
      <c r="L12" s="43" t="s">
        <v>9</v>
      </c>
      <c r="M12" s="128" t="s">
        <v>30</v>
      </c>
      <c r="N12" s="57"/>
    </row>
    <row r="13" spans="2:14" ht="30" customHeight="1" thickBot="1" x14ac:dyDescent="0.35">
      <c r="B13" s="60"/>
      <c r="C13" s="160" t="s">
        <v>15</v>
      </c>
      <c r="D13" s="163" t="s">
        <v>16</v>
      </c>
      <c r="E13" s="49"/>
      <c r="F13" s="61"/>
      <c r="G13" s="42"/>
      <c r="H13" s="96"/>
      <c r="I13" s="44"/>
      <c r="J13" s="96"/>
      <c r="K13" s="44"/>
      <c r="L13" s="96"/>
      <c r="M13" s="44"/>
      <c r="N13" s="57"/>
    </row>
    <row r="14" spans="2:14" ht="30" customHeight="1" thickBot="1" x14ac:dyDescent="0.35">
      <c r="B14" s="60"/>
      <c r="C14" s="161"/>
      <c r="D14" s="164"/>
      <c r="E14" s="49"/>
      <c r="F14" s="61"/>
      <c r="G14" s="42"/>
      <c r="H14" s="96"/>
      <c r="I14" s="44"/>
      <c r="J14" s="96"/>
      <c r="K14" s="44"/>
      <c r="L14" s="96"/>
      <c r="M14" s="44"/>
      <c r="N14" s="57"/>
    </row>
    <row r="15" spans="2:14" ht="30" customHeight="1" thickBot="1" x14ac:dyDescent="0.35">
      <c r="B15" s="60"/>
      <c r="C15" s="161"/>
      <c r="D15" s="164"/>
      <c r="E15" s="49"/>
      <c r="F15" s="61"/>
      <c r="G15" s="42"/>
      <c r="H15" s="96"/>
      <c r="I15" s="44"/>
      <c r="J15" s="96"/>
      <c r="K15" s="44"/>
      <c r="L15" s="96"/>
      <c r="M15" s="44"/>
      <c r="N15" s="57"/>
    </row>
    <row r="16" spans="2:14" ht="30" customHeight="1" thickBot="1" x14ac:dyDescent="0.35">
      <c r="B16" s="60"/>
      <c r="C16" s="161"/>
      <c r="D16" s="164"/>
      <c r="E16" s="49"/>
      <c r="F16" s="61"/>
      <c r="G16" s="42"/>
      <c r="H16" s="96"/>
      <c r="I16" s="44"/>
      <c r="J16" s="96"/>
      <c r="K16" s="44"/>
      <c r="L16" s="96"/>
      <c r="M16" s="44"/>
      <c r="N16" s="57"/>
    </row>
    <row r="17" spans="2:14" ht="30" customHeight="1" thickBot="1" x14ac:dyDescent="0.35">
      <c r="B17" s="60"/>
      <c r="C17" s="161"/>
      <c r="D17" s="165"/>
      <c r="E17" s="49"/>
      <c r="F17" s="61"/>
      <c r="G17" s="42"/>
      <c r="H17" s="96"/>
      <c r="I17" s="44"/>
      <c r="J17" s="96"/>
      <c r="K17" s="44"/>
      <c r="L17" s="96"/>
      <c r="M17" s="44"/>
      <c r="N17" s="57"/>
    </row>
    <row r="18" spans="2:14" ht="30" customHeight="1" thickBot="1" x14ac:dyDescent="0.35">
      <c r="B18" s="60"/>
      <c r="C18" s="161"/>
      <c r="D18" s="163" t="s">
        <v>17</v>
      </c>
      <c r="E18" s="49"/>
      <c r="F18" s="61"/>
      <c r="G18" s="42"/>
      <c r="H18" s="96"/>
      <c r="I18" s="44"/>
      <c r="J18" s="96"/>
      <c r="K18" s="44"/>
      <c r="L18" s="96"/>
      <c r="M18" s="44"/>
      <c r="N18" s="57"/>
    </row>
    <row r="19" spans="2:14" ht="30" customHeight="1" thickBot="1" x14ac:dyDescent="0.35">
      <c r="B19" s="60"/>
      <c r="C19" s="161"/>
      <c r="D19" s="164"/>
      <c r="E19" s="49"/>
      <c r="F19" s="61"/>
      <c r="G19" s="42"/>
      <c r="H19" s="96"/>
      <c r="I19" s="44"/>
      <c r="J19" s="96"/>
      <c r="K19" s="44"/>
      <c r="L19" s="96"/>
      <c r="M19" s="44"/>
      <c r="N19" s="57"/>
    </row>
    <row r="20" spans="2:14" ht="30" customHeight="1" thickBot="1" x14ac:dyDescent="0.35">
      <c r="B20" s="60"/>
      <c r="C20" s="161"/>
      <c r="D20" s="164"/>
      <c r="E20" s="49"/>
      <c r="F20" s="61"/>
      <c r="G20" s="42"/>
      <c r="H20" s="96"/>
      <c r="I20" s="44"/>
      <c r="J20" s="96"/>
      <c r="K20" s="44"/>
      <c r="L20" s="96"/>
      <c r="M20" s="44"/>
      <c r="N20" s="57"/>
    </row>
    <row r="21" spans="2:14" ht="30" customHeight="1" thickBot="1" x14ac:dyDescent="0.35">
      <c r="B21" s="60"/>
      <c r="C21" s="161"/>
      <c r="D21" s="164"/>
      <c r="E21" s="49"/>
      <c r="F21" s="61"/>
      <c r="G21" s="42"/>
      <c r="H21" s="96"/>
      <c r="I21" s="44"/>
      <c r="J21" s="96"/>
      <c r="K21" s="44"/>
      <c r="L21" s="96"/>
      <c r="M21" s="44"/>
      <c r="N21" s="57"/>
    </row>
    <row r="22" spans="2:14" ht="30" customHeight="1" thickBot="1" x14ac:dyDescent="0.35">
      <c r="B22" s="60"/>
      <c r="C22" s="161"/>
      <c r="D22" s="165"/>
      <c r="E22" s="49"/>
      <c r="F22" s="61"/>
      <c r="G22" s="42"/>
      <c r="H22" s="96"/>
      <c r="I22" s="44"/>
      <c r="J22" s="96"/>
      <c r="K22" s="44"/>
      <c r="L22" s="96"/>
      <c r="M22" s="44"/>
      <c r="N22" s="57"/>
    </row>
    <row r="23" spans="2:14" ht="30" customHeight="1" thickBot="1" x14ac:dyDescent="0.35">
      <c r="B23" s="60"/>
      <c r="C23" s="161"/>
      <c r="D23" s="47" t="s">
        <v>18</v>
      </c>
      <c r="E23" s="48"/>
      <c r="F23" s="61"/>
      <c r="G23" s="42"/>
      <c r="H23" s="96"/>
      <c r="I23" s="44"/>
      <c r="J23" s="96"/>
      <c r="K23" s="44"/>
      <c r="L23" s="96"/>
      <c r="M23" s="44"/>
      <c r="N23" s="57"/>
    </row>
    <row r="24" spans="2:14" ht="30" customHeight="1" thickBot="1" x14ac:dyDescent="0.35">
      <c r="B24" s="60"/>
      <c r="C24" s="161"/>
      <c r="D24" s="163" t="s">
        <v>19</v>
      </c>
      <c r="E24" s="49"/>
      <c r="F24" s="61"/>
      <c r="G24" s="42"/>
      <c r="H24" s="96"/>
      <c r="I24" s="44"/>
      <c r="J24" s="96"/>
      <c r="K24" s="44"/>
      <c r="L24" s="96"/>
      <c r="M24" s="44"/>
      <c r="N24" s="57"/>
    </row>
    <row r="25" spans="2:14" ht="30" customHeight="1" thickBot="1" x14ac:dyDescent="0.35">
      <c r="B25" s="60"/>
      <c r="C25" s="161"/>
      <c r="D25" s="164"/>
      <c r="E25" s="49"/>
      <c r="F25" s="61"/>
      <c r="G25" s="42"/>
      <c r="H25" s="96"/>
      <c r="I25" s="44"/>
      <c r="J25" s="96"/>
      <c r="K25" s="44"/>
      <c r="L25" s="96"/>
      <c r="M25" s="44"/>
      <c r="N25" s="57"/>
    </row>
    <row r="26" spans="2:14" ht="30" customHeight="1" thickBot="1" x14ac:dyDescent="0.35">
      <c r="B26" s="60"/>
      <c r="C26" s="162"/>
      <c r="D26" s="165"/>
      <c r="E26" s="49"/>
      <c r="F26" s="61"/>
      <c r="G26" s="42"/>
      <c r="H26" s="96"/>
      <c r="I26" s="44"/>
      <c r="J26" s="96"/>
      <c r="K26" s="44"/>
      <c r="L26" s="96"/>
      <c r="M26" s="44"/>
      <c r="N26" s="57"/>
    </row>
    <row r="27" spans="2:14" ht="30" customHeight="1" thickBot="1" x14ac:dyDescent="0.35">
      <c r="B27" s="60"/>
      <c r="C27" s="166" t="s">
        <v>20</v>
      </c>
      <c r="D27" s="168" t="s">
        <v>21</v>
      </c>
      <c r="E27" s="48"/>
      <c r="F27" s="61"/>
      <c r="G27" s="42"/>
      <c r="H27" s="96"/>
      <c r="I27" s="44"/>
      <c r="J27" s="96"/>
      <c r="K27" s="44"/>
      <c r="L27" s="96"/>
      <c r="M27" s="44"/>
      <c r="N27" s="57"/>
    </row>
    <row r="28" spans="2:14" ht="30" customHeight="1" thickBot="1" x14ac:dyDescent="0.35">
      <c r="B28" s="60"/>
      <c r="C28" s="167"/>
      <c r="D28" s="169"/>
      <c r="E28" s="48"/>
      <c r="F28" s="61"/>
      <c r="G28" s="42"/>
      <c r="H28" s="96"/>
      <c r="I28" s="44"/>
      <c r="J28" s="96"/>
      <c r="K28" s="44"/>
      <c r="L28" s="96"/>
      <c r="M28" s="44"/>
      <c r="N28" s="57"/>
    </row>
    <row r="29" spans="2:14" ht="30" customHeight="1" thickBot="1" x14ac:dyDescent="0.35">
      <c r="B29" s="60"/>
      <c r="C29" s="167"/>
      <c r="D29" s="170"/>
      <c r="E29" s="48"/>
      <c r="F29" s="61"/>
      <c r="G29" s="42"/>
      <c r="H29" s="96"/>
      <c r="I29" s="44"/>
      <c r="J29" s="96"/>
      <c r="K29" s="44"/>
      <c r="L29" s="96"/>
      <c r="M29" s="44"/>
      <c r="N29" s="57"/>
    </row>
    <row r="30" spans="2:14" ht="30" customHeight="1" thickBot="1" x14ac:dyDescent="0.35">
      <c r="B30" s="60"/>
      <c r="C30" s="167"/>
      <c r="D30" s="171" t="s">
        <v>22</v>
      </c>
      <c r="E30" s="48"/>
      <c r="F30" s="61"/>
      <c r="G30" s="42"/>
      <c r="H30" s="96"/>
      <c r="I30" s="44"/>
      <c r="J30" s="96"/>
      <c r="K30" s="129"/>
      <c r="L30" s="96"/>
      <c r="M30" s="129"/>
      <c r="N30" s="57"/>
    </row>
    <row r="31" spans="2:14" ht="30" customHeight="1" thickBot="1" x14ac:dyDescent="0.35">
      <c r="B31" s="60"/>
      <c r="C31" s="167"/>
      <c r="D31" s="169"/>
      <c r="E31" s="48"/>
      <c r="F31" s="61"/>
      <c r="G31" s="42"/>
      <c r="H31" s="96"/>
      <c r="I31" s="44"/>
      <c r="J31" s="96"/>
      <c r="K31" s="129"/>
      <c r="L31" s="96"/>
      <c r="M31" s="129"/>
      <c r="N31" s="57"/>
    </row>
    <row r="32" spans="2:14" ht="30" customHeight="1" thickBot="1" x14ac:dyDescent="0.35">
      <c r="B32" s="60"/>
      <c r="C32" s="167"/>
      <c r="D32" s="169"/>
      <c r="E32" s="48"/>
      <c r="F32" s="61"/>
      <c r="G32" s="42"/>
      <c r="H32" s="96"/>
      <c r="I32" s="44"/>
      <c r="J32" s="96"/>
      <c r="K32" s="44"/>
      <c r="L32" s="96"/>
      <c r="M32" s="44"/>
      <c r="N32" s="57"/>
    </row>
    <row r="33" spans="2:14" ht="30" customHeight="1" thickBot="1" x14ac:dyDescent="0.35">
      <c r="B33" s="60"/>
      <c r="C33" s="167"/>
      <c r="D33" s="169"/>
      <c r="E33" s="48"/>
      <c r="F33" s="61"/>
      <c r="G33" s="42"/>
      <c r="H33" s="96"/>
      <c r="I33" s="44"/>
      <c r="J33" s="96"/>
      <c r="K33" s="44"/>
      <c r="L33" s="96"/>
      <c r="M33" s="44"/>
      <c r="N33" s="57"/>
    </row>
    <row r="34" spans="2:14" ht="30" customHeight="1" thickBot="1" x14ac:dyDescent="0.35">
      <c r="B34" s="60"/>
      <c r="C34" s="167"/>
      <c r="D34" s="163" t="s">
        <v>23</v>
      </c>
      <c r="E34" s="49"/>
      <c r="F34" s="61"/>
      <c r="G34" s="42"/>
      <c r="H34" s="96"/>
      <c r="I34" s="44"/>
      <c r="J34" s="96"/>
      <c r="K34" s="44"/>
      <c r="L34" s="96"/>
      <c r="M34" s="44"/>
      <c r="N34" s="57"/>
    </row>
    <row r="35" spans="2:14" ht="30" customHeight="1" thickBot="1" x14ac:dyDescent="0.35">
      <c r="B35" s="60"/>
      <c r="C35" s="167"/>
      <c r="D35" s="164"/>
      <c r="E35" s="49"/>
      <c r="F35" s="61"/>
      <c r="G35" s="42"/>
      <c r="H35" s="96"/>
      <c r="I35" s="44"/>
      <c r="J35" s="96"/>
      <c r="K35" s="44"/>
      <c r="L35" s="96"/>
      <c r="M35" s="44"/>
      <c r="N35" s="57"/>
    </row>
    <row r="36" spans="2:14" ht="30" customHeight="1" thickBot="1" x14ac:dyDescent="0.35">
      <c r="B36" s="60"/>
      <c r="C36" s="167"/>
      <c r="D36" s="165"/>
      <c r="E36" s="49"/>
      <c r="F36" s="61"/>
      <c r="G36" s="42"/>
      <c r="H36" s="96"/>
      <c r="I36" s="44"/>
      <c r="J36" s="96"/>
      <c r="K36" s="44"/>
      <c r="L36" s="96"/>
      <c r="M36" s="44"/>
      <c r="N36" s="57"/>
    </row>
    <row r="37" spans="2:14" ht="30" customHeight="1" thickBot="1" x14ac:dyDescent="0.35">
      <c r="B37" s="60"/>
      <c r="C37" s="167"/>
      <c r="D37" s="169" t="s">
        <v>24</v>
      </c>
      <c r="E37" s="48"/>
      <c r="F37" s="61"/>
      <c r="G37" s="42"/>
      <c r="H37" s="96"/>
      <c r="I37" s="44"/>
      <c r="J37" s="96"/>
      <c r="K37" s="44"/>
      <c r="L37" s="96"/>
      <c r="M37" s="44"/>
      <c r="N37" s="57"/>
    </row>
    <row r="38" spans="2:14" ht="30" customHeight="1" thickBot="1" x14ac:dyDescent="0.35">
      <c r="B38" s="60"/>
      <c r="C38" s="167"/>
      <c r="D38" s="169"/>
      <c r="E38" s="71"/>
      <c r="F38" s="61"/>
      <c r="G38" s="42"/>
      <c r="H38" s="96"/>
      <c r="I38" s="44"/>
      <c r="J38" s="96"/>
      <c r="K38" s="44"/>
      <c r="L38" s="96"/>
      <c r="M38" s="44"/>
      <c r="N38" s="57"/>
    </row>
    <row r="39" spans="2:14" ht="30" customHeight="1" thickBot="1" x14ac:dyDescent="0.35">
      <c r="B39" s="56"/>
      <c r="C39" s="148" t="s">
        <v>25</v>
      </c>
      <c r="D39" s="97" t="s">
        <v>26</v>
      </c>
      <c r="E39" s="98"/>
      <c r="F39" s="72"/>
      <c r="G39" s="42"/>
      <c r="H39" s="99"/>
      <c r="I39" s="68"/>
      <c r="J39" s="99"/>
      <c r="K39" s="68"/>
      <c r="L39" s="99"/>
      <c r="M39" s="68"/>
      <c r="N39" s="57"/>
    </row>
    <row r="40" spans="2:14" ht="30" customHeight="1" thickBot="1" x14ac:dyDescent="0.35">
      <c r="B40" s="56"/>
      <c r="C40" s="149"/>
      <c r="D40" s="97" t="s">
        <v>27</v>
      </c>
      <c r="E40" s="100"/>
      <c r="F40" s="73"/>
      <c r="G40" s="42"/>
      <c r="H40" s="101"/>
      <c r="I40" s="74"/>
      <c r="J40" s="101"/>
      <c r="K40" s="74"/>
      <c r="L40" s="101"/>
      <c r="M40" s="74"/>
      <c r="N40" s="57"/>
    </row>
    <row r="41" spans="2:14" x14ac:dyDescent="0.3">
      <c r="B41" s="56"/>
      <c r="C41" s="42"/>
      <c r="D41" s="42"/>
      <c r="E41" s="76" t="s">
        <v>28</v>
      </c>
      <c r="F41" s="69">
        <f>COUNTA(E13:E40)</f>
        <v>0</v>
      </c>
      <c r="G41" s="42"/>
      <c r="H41" s="70"/>
      <c r="I41" s="70"/>
      <c r="J41" s="70"/>
      <c r="K41" s="70"/>
      <c r="L41" s="70"/>
      <c r="M41" s="70"/>
      <c r="N41" s="75"/>
    </row>
    <row r="42" spans="2:14" ht="15" thickBot="1" x14ac:dyDescent="0.35">
      <c r="B42" s="62"/>
      <c r="C42" s="63"/>
      <c r="D42" s="63"/>
      <c r="E42" s="63"/>
      <c r="F42" s="67"/>
      <c r="G42" s="63"/>
      <c r="H42" s="66"/>
      <c r="I42" s="66"/>
      <c r="J42" s="66"/>
      <c r="K42" s="66"/>
      <c r="L42" s="66"/>
      <c r="M42" s="66"/>
      <c r="N42" s="65"/>
    </row>
  </sheetData>
  <mergeCells count="13">
    <mergeCell ref="C39:C40"/>
    <mergeCell ref="D9:F9"/>
    <mergeCell ref="H11:M11"/>
    <mergeCell ref="C12:D12"/>
    <mergeCell ref="C13:C26"/>
    <mergeCell ref="D13:D17"/>
    <mergeCell ref="D18:D22"/>
    <mergeCell ref="D24:D26"/>
    <mergeCell ref="C27:C38"/>
    <mergeCell ref="D27:D29"/>
    <mergeCell ref="D30:D33"/>
    <mergeCell ref="D34:D36"/>
    <mergeCell ref="D37:D3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0E1D-6C39-481C-93B8-3CB247F91EC7}">
  <sheetPr>
    <tabColor rgb="FFDCECD4"/>
  </sheetPr>
  <dimension ref="B1:O76"/>
  <sheetViews>
    <sheetView tabSelected="1" zoomScale="70" zoomScaleNormal="70" workbookViewId="0">
      <selection activeCell="G13" sqref="G13"/>
    </sheetView>
  </sheetViews>
  <sheetFormatPr defaultColWidth="9.109375" defaultRowHeight="14.4" x14ac:dyDescent="0.3"/>
  <cols>
    <col min="1" max="2" width="3.33203125" style="130" customWidth="1"/>
    <col min="3" max="4" width="30.6640625" style="130" customWidth="1"/>
    <col min="5" max="5" width="60.6640625" style="130" customWidth="1"/>
    <col min="6" max="14" width="12.6640625" style="130" customWidth="1"/>
    <col min="15" max="15" width="3.33203125" style="130" customWidth="1"/>
    <col min="16" max="16384" width="9.109375" style="130"/>
  </cols>
  <sheetData>
    <row r="1" spans="2:15" ht="15" thickBot="1" x14ac:dyDescent="0.35"/>
    <row r="2" spans="2:15" x14ac:dyDescent="0.3">
      <c r="B2" s="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</row>
    <row r="3" spans="2:15" x14ac:dyDescent="0.3">
      <c r="B3" s="104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105"/>
    </row>
    <row r="4" spans="2:15" x14ac:dyDescent="0.3">
      <c r="B4" s="104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105"/>
    </row>
    <row r="5" spans="2:15" x14ac:dyDescent="0.3">
      <c r="B5" s="104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105"/>
    </row>
    <row r="6" spans="2:15" x14ac:dyDescent="0.3">
      <c r="B6" s="104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105"/>
    </row>
    <row r="7" spans="2:15" x14ac:dyDescent="0.3">
      <c r="B7" s="1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29"/>
    </row>
    <row r="8" spans="2:15" ht="24.6" thickBot="1" x14ac:dyDescent="0.55000000000000004">
      <c r="B8" s="11"/>
      <c r="C8" s="2" t="s">
        <v>31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9"/>
    </row>
    <row r="9" spans="2:15" x14ac:dyDescent="0.3">
      <c r="B9" s="11"/>
      <c r="C9" s="147" t="s">
        <v>123</v>
      </c>
      <c r="D9" s="58"/>
      <c r="E9" s="58"/>
      <c r="F9" s="59"/>
      <c r="G9" s="106"/>
      <c r="H9" s="59"/>
      <c r="I9" s="42"/>
      <c r="J9" s="42"/>
      <c r="K9" s="42"/>
      <c r="L9" s="42"/>
      <c r="M9" s="42"/>
      <c r="N9" s="42"/>
      <c r="O9" s="29"/>
    </row>
    <row r="10" spans="2:15" ht="15" thickBot="1" x14ac:dyDescent="0.35">
      <c r="B10" s="11"/>
      <c r="C10" s="42"/>
      <c r="D10" s="59"/>
      <c r="E10" s="59"/>
      <c r="F10" s="77"/>
      <c r="G10" s="77"/>
      <c r="H10" s="77"/>
      <c r="I10" s="42"/>
      <c r="J10" s="42"/>
      <c r="K10" s="42"/>
      <c r="L10" s="42"/>
      <c r="M10" s="42"/>
      <c r="N10" s="42"/>
      <c r="O10" s="29"/>
    </row>
    <row r="11" spans="2:15" ht="15.75" customHeight="1" thickBot="1" x14ac:dyDescent="0.35">
      <c r="B11" s="11"/>
      <c r="C11" s="107" t="s">
        <v>32</v>
      </c>
      <c r="D11" s="58"/>
      <c r="E11" s="58"/>
      <c r="F11" s="59"/>
      <c r="G11" s="172" t="s">
        <v>1</v>
      </c>
      <c r="H11" s="173"/>
      <c r="I11" s="174"/>
      <c r="J11" s="175" t="s">
        <v>2</v>
      </c>
      <c r="K11" s="176"/>
      <c r="L11" s="176"/>
      <c r="M11" s="176"/>
      <c r="N11" s="177"/>
      <c r="O11" s="29"/>
    </row>
    <row r="12" spans="2:15" ht="15.75" customHeight="1" thickBot="1" x14ac:dyDescent="0.35">
      <c r="B12" s="93"/>
      <c r="C12" s="3" t="s">
        <v>33</v>
      </c>
      <c r="D12" s="3" t="s">
        <v>34</v>
      </c>
      <c r="E12" s="3" t="s">
        <v>32</v>
      </c>
      <c r="F12" s="3" t="s">
        <v>35</v>
      </c>
      <c r="G12" s="3" t="s">
        <v>36</v>
      </c>
      <c r="H12" s="3" t="s">
        <v>37</v>
      </c>
      <c r="I12" s="3" t="s">
        <v>38</v>
      </c>
      <c r="J12" s="3" t="s">
        <v>39</v>
      </c>
      <c r="K12" s="3" t="s">
        <v>40</v>
      </c>
      <c r="L12" s="3" t="s">
        <v>41</v>
      </c>
      <c r="M12" s="3" t="s">
        <v>42</v>
      </c>
      <c r="N12" s="3" t="s">
        <v>43</v>
      </c>
      <c r="O12" s="29"/>
    </row>
    <row r="13" spans="2:15" ht="30" customHeight="1" x14ac:dyDescent="0.3">
      <c r="B13" s="93"/>
      <c r="C13" s="7" t="s">
        <v>44</v>
      </c>
      <c r="D13" s="8" t="s">
        <v>45</v>
      </c>
      <c r="E13" s="8" t="s">
        <v>46</v>
      </c>
      <c r="F13" s="8" t="s">
        <v>47</v>
      </c>
      <c r="G13" s="195"/>
      <c r="H13" s="195"/>
      <c r="I13" s="195"/>
      <c r="J13" s="196"/>
      <c r="K13" s="196"/>
      <c r="L13" s="196"/>
      <c r="M13" s="196"/>
      <c r="N13" s="196"/>
      <c r="O13" s="29"/>
    </row>
    <row r="14" spans="2:15" ht="30" customHeight="1" x14ac:dyDescent="0.3">
      <c r="B14" s="93"/>
      <c r="C14" s="7" t="s">
        <v>48</v>
      </c>
      <c r="D14" s="8" t="s">
        <v>49</v>
      </c>
      <c r="E14" s="8" t="s">
        <v>50</v>
      </c>
      <c r="F14" s="8" t="s">
        <v>51</v>
      </c>
      <c r="G14" s="196"/>
      <c r="H14" s="196"/>
      <c r="I14" s="196"/>
      <c r="J14" s="196"/>
      <c r="K14" s="196"/>
      <c r="L14" s="196"/>
      <c r="M14" s="196"/>
      <c r="N14" s="196"/>
      <c r="O14" s="29"/>
    </row>
    <row r="15" spans="2:15" ht="30" customHeight="1" x14ac:dyDescent="0.3">
      <c r="B15" s="93"/>
      <c r="C15" s="7" t="s">
        <v>52</v>
      </c>
      <c r="D15" s="8" t="s">
        <v>53</v>
      </c>
      <c r="E15" s="8" t="s">
        <v>54</v>
      </c>
      <c r="F15" s="8" t="s">
        <v>51</v>
      </c>
      <c r="G15" s="196"/>
      <c r="H15" s="196"/>
      <c r="I15" s="196"/>
      <c r="J15" s="196"/>
      <c r="K15" s="196"/>
      <c r="L15" s="196"/>
      <c r="M15" s="196"/>
      <c r="N15" s="196"/>
      <c r="O15" s="29"/>
    </row>
    <row r="16" spans="2:15" ht="30" customHeight="1" x14ac:dyDescent="0.3">
      <c r="B16" s="93"/>
      <c r="C16" s="7" t="s">
        <v>55</v>
      </c>
      <c r="D16" s="8" t="s">
        <v>56</v>
      </c>
      <c r="E16" s="8" t="s">
        <v>57</v>
      </c>
      <c r="F16" s="8" t="s">
        <v>51</v>
      </c>
      <c r="G16" s="196"/>
      <c r="H16" s="196"/>
      <c r="I16" s="196"/>
      <c r="J16" s="196"/>
      <c r="K16" s="196"/>
      <c r="L16" s="196"/>
      <c r="M16" s="196"/>
      <c r="N16" s="196"/>
      <c r="O16" s="29"/>
    </row>
    <row r="17" spans="2:15" ht="30" customHeight="1" x14ac:dyDescent="0.3">
      <c r="B17" s="93"/>
      <c r="C17" s="7" t="s">
        <v>58</v>
      </c>
      <c r="D17" s="8" t="s">
        <v>59</v>
      </c>
      <c r="E17" s="8" t="s">
        <v>60</v>
      </c>
      <c r="F17" s="8" t="s">
        <v>51</v>
      </c>
      <c r="G17" s="196"/>
      <c r="H17" s="196"/>
      <c r="I17" s="196"/>
      <c r="J17" s="196"/>
      <c r="K17" s="196"/>
      <c r="L17" s="196"/>
      <c r="M17" s="196"/>
      <c r="N17" s="196"/>
      <c r="O17" s="29"/>
    </row>
    <row r="18" spans="2:15" ht="30" customHeight="1" x14ac:dyDescent="0.3">
      <c r="B18" s="93"/>
      <c r="C18" s="7" t="s">
        <v>61</v>
      </c>
      <c r="D18" s="8" t="s">
        <v>62</v>
      </c>
      <c r="E18" s="8" t="s">
        <v>63</v>
      </c>
      <c r="F18" s="8" t="s">
        <v>51</v>
      </c>
      <c r="G18" s="196"/>
      <c r="H18" s="196"/>
      <c r="I18" s="196"/>
      <c r="J18" s="196"/>
      <c r="K18" s="196"/>
      <c r="L18" s="196"/>
      <c r="M18" s="196"/>
      <c r="N18" s="196"/>
      <c r="O18" s="29"/>
    </row>
    <row r="19" spans="2:15" ht="30" customHeight="1" x14ac:dyDescent="0.3">
      <c r="B19" s="93"/>
      <c r="C19" s="7" t="s">
        <v>64</v>
      </c>
      <c r="D19" s="8" t="s">
        <v>65</v>
      </c>
      <c r="E19" s="8" t="s">
        <v>66</v>
      </c>
      <c r="F19" s="8" t="s">
        <v>51</v>
      </c>
      <c r="G19" s="196"/>
      <c r="H19" s="196"/>
      <c r="I19" s="196"/>
      <c r="J19" s="196"/>
      <c r="K19" s="196"/>
      <c r="L19" s="196"/>
      <c r="M19" s="196"/>
      <c r="N19" s="196"/>
      <c r="O19" s="29"/>
    </row>
    <row r="20" spans="2:15" ht="30" customHeight="1" x14ac:dyDescent="0.3">
      <c r="B20" s="93"/>
      <c r="C20" s="9" t="s">
        <v>67</v>
      </c>
      <c r="D20" s="8" t="s">
        <v>68</v>
      </c>
      <c r="E20" s="10" t="s">
        <v>69</v>
      </c>
      <c r="F20" s="8" t="s">
        <v>51</v>
      </c>
      <c r="G20" s="197"/>
      <c r="H20" s="197"/>
      <c r="I20" s="197"/>
      <c r="J20" s="197"/>
      <c r="K20" s="197"/>
      <c r="L20" s="197"/>
      <c r="M20" s="197"/>
      <c r="N20" s="197"/>
      <c r="O20" s="29"/>
    </row>
    <row r="21" spans="2:15" ht="15.75" customHeight="1" thickBot="1" x14ac:dyDescent="0.35">
      <c r="B21" s="11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9"/>
    </row>
    <row r="22" spans="2:15" ht="15.75" customHeight="1" thickBot="1" x14ac:dyDescent="0.35">
      <c r="B22" s="11"/>
      <c r="C22" s="18"/>
      <c r="D22" s="3" t="s">
        <v>70</v>
      </c>
      <c r="E22" s="108" t="s">
        <v>71</v>
      </c>
      <c r="F22" s="18"/>
      <c r="G22" s="182" t="s">
        <v>72</v>
      </c>
      <c r="H22" s="183"/>
      <c r="I22" s="183"/>
      <c r="J22" s="183"/>
      <c r="K22" s="183"/>
      <c r="L22" s="184"/>
      <c r="M22" s="18"/>
      <c r="N22" s="18"/>
      <c r="O22" s="29"/>
    </row>
    <row r="23" spans="2:15" ht="15.75" customHeight="1" thickBot="1" x14ac:dyDescent="0.35">
      <c r="B23" s="11"/>
      <c r="C23" s="18"/>
      <c r="D23" s="17" t="s">
        <v>73</v>
      </c>
      <c r="E23" s="12" t="s">
        <v>74</v>
      </c>
      <c r="F23" s="18"/>
      <c r="G23" s="198"/>
      <c r="H23" s="199"/>
      <c r="I23" s="199"/>
      <c r="J23" s="199"/>
      <c r="K23" s="199"/>
      <c r="L23" s="200"/>
      <c r="M23" s="18"/>
      <c r="N23" s="18"/>
      <c r="O23" s="29"/>
    </row>
    <row r="24" spans="2:15" ht="15.75" customHeight="1" thickBot="1" x14ac:dyDescent="0.35">
      <c r="B24" s="11"/>
      <c r="C24" s="18"/>
      <c r="D24" s="17" t="s">
        <v>75</v>
      </c>
      <c r="E24" s="12" t="s">
        <v>76</v>
      </c>
      <c r="F24" s="18"/>
      <c r="G24" s="18"/>
      <c r="H24" s="18"/>
      <c r="I24" s="18"/>
      <c r="J24" s="18"/>
      <c r="K24" s="18"/>
      <c r="L24" s="18"/>
      <c r="M24" s="18"/>
      <c r="N24" s="18"/>
      <c r="O24" s="29"/>
    </row>
    <row r="25" spans="2:15" ht="15.75" customHeight="1" thickBot="1" x14ac:dyDescent="0.35">
      <c r="B25" s="11"/>
      <c r="C25" s="18"/>
      <c r="D25" s="17" t="s">
        <v>77</v>
      </c>
      <c r="E25" s="12" t="s">
        <v>78</v>
      </c>
      <c r="F25" s="18"/>
      <c r="G25" s="18"/>
      <c r="H25" s="18"/>
      <c r="I25" s="18"/>
      <c r="J25" s="18"/>
      <c r="K25" s="18"/>
      <c r="L25" s="18"/>
      <c r="M25" s="18"/>
      <c r="N25" s="18"/>
      <c r="O25" s="29"/>
    </row>
    <row r="26" spans="2:15" ht="15.75" customHeight="1" thickBot="1" x14ac:dyDescent="0.35">
      <c r="B26" s="11"/>
      <c r="C26" s="18"/>
      <c r="D26" s="17" t="s">
        <v>79</v>
      </c>
      <c r="E26" s="12" t="s">
        <v>80</v>
      </c>
      <c r="F26" s="18"/>
      <c r="G26" s="18"/>
      <c r="H26" s="18"/>
      <c r="I26" s="18"/>
      <c r="J26" s="18"/>
      <c r="K26" s="18"/>
      <c r="L26" s="18"/>
      <c r="M26" s="18"/>
      <c r="N26" s="18"/>
      <c r="O26" s="29"/>
    </row>
    <row r="27" spans="2:15" ht="15.75" customHeight="1" thickBot="1" x14ac:dyDescent="0.35">
      <c r="B27" s="11"/>
      <c r="C27" s="18"/>
      <c r="D27" s="17" t="s">
        <v>81</v>
      </c>
      <c r="E27" s="12" t="s">
        <v>82</v>
      </c>
      <c r="F27" s="18"/>
      <c r="G27" s="18"/>
      <c r="H27" s="18"/>
      <c r="I27" s="18"/>
      <c r="J27" s="18"/>
      <c r="K27" s="18"/>
      <c r="L27" s="18"/>
      <c r="M27" s="18"/>
      <c r="N27" s="18"/>
      <c r="O27" s="29"/>
    </row>
    <row r="28" spans="2:15" ht="15.75" customHeight="1" thickBot="1" x14ac:dyDescent="0.35">
      <c r="B28" s="11"/>
      <c r="C28" s="18"/>
      <c r="D28" s="17" t="s">
        <v>83</v>
      </c>
      <c r="E28" s="12" t="s">
        <v>84</v>
      </c>
      <c r="F28" s="18"/>
      <c r="G28" s="18"/>
      <c r="H28" s="18"/>
      <c r="I28" s="18"/>
      <c r="J28" s="18"/>
      <c r="K28" s="18"/>
      <c r="L28" s="18"/>
      <c r="M28" s="18"/>
      <c r="N28" s="18"/>
      <c r="O28" s="29"/>
    </row>
    <row r="29" spans="2:15" ht="15.75" customHeight="1" thickBot="1" x14ac:dyDescent="0.35">
      <c r="B29" s="11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29"/>
    </row>
    <row r="30" spans="2:15" ht="15.75" customHeight="1" thickBot="1" x14ac:dyDescent="0.35">
      <c r="B30" s="11"/>
      <c r="C30" s="187" t="s">
        <v>85</v>
      </c>
      <c r="D30" s="190" t="s">
        <v>86</v>
      </c>
      <c r="E30" s="180"/>
      <c r="F30" s="13"/>
      <c r="G30" s="18"/>
      <c r="H30" s="18"/>
      <c r="I30" s="18"/>
      <c r="J30" s="18"/>
      <c r="K30" s="18"/>
      <c r="L30" s="18"/>
      <c r="M30" s="18"/>
      <c r="N30" s="18"/>
      <c r="O30" s="29"/>
    </row>
    <row r="31" spans="2:15" ht="15.75" customHeight="1" thickBot="1" x14ac:dyDescent="0.35">
      <c r="B31" s="11"/>
      <c r="C31" s="188"/>
      <c r="D31" s="14" t="s">
        <v>87</v>
      </c>
      <c r="E31" s="185" t="s">
        <v>88</v>
      </c>
      <c r="F31" s="186"/>
      <c r="G31" s="15">
        <f>(G$14+G$15+G$16+G$17)</f>
        <v>0</v>
      </c>
      <c r="H31" s="15">
        <f>(H$14+H$15+H$16+H$17)</f>
        <v>0</v>
      </c>
      <c r="I31" s="15">
        <f>(I$14+I$15+I$16+I$17)</f>
        <v>0</v>
      </c>
      <c r="J31" s="15">
        <f t="shared" ref="J31:N31" si="0">(J$14+J$15+J$16+J$17)</f>
        <v>0</v>
      </c>
      <c r="K31" s="15">
        <f t="shared" si="0"/>
        <v>0</v>
      </c>
      <c r="L31" s="15">
        <f t="shared" si="0"/>
        <v>0</v>
      </c>
      <c r="M31" s="15">
        <f t="shared" si="0"/>
        <v>0</v>
      </c>
      <c r="N31" s="15">
        <f t="shared" si="0"/>
        <v>0</v>
      </c>
      <c r="O31" s="29"/>
    </row>
    <row r="32" spans="2:15" ht="15.75" customHeight="1" thickBot="1" x14ac:dyDescent="0.35">
      <c r="B32" s="11"/>
      <c r="C32" s="188"/>
      <c r="D32" s="14" t="s">
        <v>89</v>
      </c>
      <c r="E32" s="185" t="s">
        <v>90</v>
      </c>
      <c r="F32" s="186"/>
      <c r="G32" s="16" t="e">
        <f t="shared" ref="G32:N32" si="1">((G31/$G$31)-1)*100</f>
        <v>#DIV/0!</v>
      </c>
      <c r="H32" s="16" t="e">
        <f t="shared" si="1"/>
        <v>#DIV/0!</v>
      </c>
      <c r="I32" s="16" t="e">
        <f t="shared" si="1"/>
        <v>#DIV/0!</v>
      </c>
      <c r="J32" s="16" t="e">
        <f t="shared" si="1"/>
        <v>#DIV/0!</v>
      </c>
      <c r="K32" s="16" t="e">
        <f t="shared" si="1"/>
        <v>#DIV/0!</v>
      </c>
      <c r="L32" s="16" t="e">
        <f t="shared" si="1"/>
        <v>#DIV/0!</v>
      </c>
      <c r="M32" s="16" t="e">
        <f t="shared" si="1"/>
        <v>#DIV/0!</v>
      </c>
      <c r="N32" s="16" t="e">
        <f t="shared" si="1"/>
        <v>#DIV/0!</v>
      </c>
      <c r="O32" s="29"/>
    </row>
    <row r="33" spans="2:15" ht="15.75" customHeight="1" thickBot="1" x14ac:dyDescent="0.35">
      <c r="B33" s="11"/>
      <c r="C33" s="188"/>
      <c r="D33" s="14" t="s">
        <v>91</v>
      </c>
      <c r="E33" s="185" t="s">
        <v>92</v>
      </c>
      <c r="F33" s="186"/>
      <c r="G33" s="15" t="e">
        <f t="shared" ref="G33:N33" si="2">_xlfn.IFS(
  G32 &lt; 1, 0.5,
  AND(G32 &gt;= 1, G32 &lt; 26), 0.6,
  AND(G32 &gt;= 26, G32 &lt; 51), 0.7,
  AND(G32 &gt;= 51, G32 &lt; 76), 0.8,
  AND(G32 &gt;= 76, G32 &lt; 100), 0.9,
  G32 &gt;= 100, 1
)</f>
        <v>#DIV/0!</v>
      </c>
      <c r="H33" s="15" t="e">
        <f t="shared" si="2"/>
        <v>#DIV/0!</v>
      </c>
      <c r="I33" s="15" t="e">
        <f t="shared" si="2"/>
        <v>#DIV/0!</v>
      </c>
      <c r="J33" s="15" t="e">
        <f t="shared" si="2"/>
        <v>#DIV/0!</v>
      </c>
      <c r="K33" s="15" t="e">
        <f t="shared" si="2"/>
        <v>#DIV/0!</v>
      </c>
      <c r="L33" s="15" t="e">
        <f t="shared" si="2"/>
        <v>#DIV/0!</v>
      </c>
      <c r="M33" s="15" t="e">
        <f t="shared" si="2"/>
        <v>#DIV/0!</v>
      </c>
      <c r="N33" s="15" t="e">
        <f t="shared" si="2"/>
        <v>#DIV/0!</v>
      </c>
      <c r="O33" s="29"/>
    </row>
    <row r="34" spans="2:15" ht="15.75" customHeight="1" thickBot="1" x14ac:dyDescent="0.35">
      <c r="B34" s="11"/>
      <c r="C34" s="18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29"/>
    </row>
    <row r="35" spans="2:15" ht="15.75" customHeight="1" thickBot="1" x14ac:dyDescent="0.35">
      <c r="B35" s="11"/>
      <c r="C35" s="188"/>
      <c r="D35" s="190" t="s">
        <v>93</v>
      </c>
      <c r="E35" s="180"/>
      <c r="F35" s="13"/>
      <c r="G35" s="18"/>
      <c r="H35" s="18"/>
      <c r="I35" s="18"/>
      <c r="J35" s="18"/>
      <c r="K35" s="18"/>
      <c r="L35" s="18"/>
      <c r="M35" s="18"/>
      <c r="N35" s="18"/>
      <c r="O35" s="29"/>
    </row>
    <row r="36" spans="2:15" ht="15.75" customHeight="1" thickBot="1" x14ac:dyDescent="0.35">
      <c r="B36" s="11"/>
      <c r="C36" s="188"/>
      <c r="D36" s="14" t="s">
        <v>94</v>
      </c>
      <c r="E36" s="185" t="s">
        <v>95</v>
      </c>
      <c r="F36" s="186"/>
      <c r="G36" s="15">
        <f>(G$18+G$19)</f>
        <v>0</v>
      </c>
      <c r="H36" s="15">
        <f>(H$18+H$19)</f>
        <v>0</v>
      </c>
      <c r="I36" s="15">
        <f>(I$18+I$19)</f>
        <v>0</v>
      </c>
      <c r="J36" s="15">
        <f t="shared" ref="J36:N36" si="3">(J$18+J$19)</f>
        <v>0</v>
      </c>
      <c r="K36" s="15">
        <f t="shared" si="3"/>
        <v>0</v>
      </c>
      <c r="L36" s="15">
        <f t="shared" si="3"/>
        <v>0</v>
      </c>
      <c r="M36" s="15">
        <f t="shared" si="3"/>
        <v>0</v>
      </c>
      <c r="N36" s="15">
        <f t="shared" si="3"/>
        <v>0</v>
      </c>
      <c r="O36" s="29"/>
    </row>
    <row r="37" spans="2:15" ht="15.75" customHeight="1" thickBot="1" x14ac:dyDescent="0.35">
      <c r="B37" s="11"/>
      <c r="C37" s="188"/>
      <c r="D37" s="14" t="s">
        <v>89</v>
      </c>
      <c r="E37" s="185" t="s">
        <v>96</v>
      </c>
      <c r="F37" s="186"/>
      <c r="G37" s="16" t="e">
        <f t="shared" ref="G37:N37" si="4">((G36/$G$36)-1)*100</f>
        <v>#DIV/0!</v>
      </c>
      <c r="H37" s="16" t="e">
        <f t="shared" si="4"/>
        <v>#DIV/0!</v>
      </c>
      <c r="I37" s="16" t="e">
        <f t="shared" si="4"/>
        <v>#DIV/0!</v>
      </c>
      <c r="J37" s="16" t="e">
        <f t="shared" si="4"/>
        <v>#DIV/0!</v>
      </c>
      <c r="K37" s="16" t="e">
        <f t="shared" si="4"/>
        <v>#DIV/0!</v>
      </c>
      <c r="L37" s="16" t="e">
        <f t="shared" si="4"/>
        <v>#DIV/0!</v>
      </c>
      <c r="M37" s="16" t="e">
        <f t="shared" si="4"/>
        <v>#DIV/0!</v>
      </c>
      <c r="N37" s="16" t="e">
        <f t="shared" si="4"/>
        <v>#DIV/0!</v>
      </c>
      <c r="O37" s="29"/>
    </row>
    <row r="38" spans="2:15" ht="15.75" customHeight="1" thickBot="1" x14ac:dyDescent="0.35">
      <c r="B38" s="11"/>
      <c r="C38" s="188"/>
      <c r="D38" s="14" t="s">
        <v>97</v>
      </c>
      <c r="E38" s="185" t="s">
        <v>92</v>
      </c>
      <c r="F38" s="186"/>
      <c r="G38" s="15" t="e">
        <f t="shared" ref="G38:N38" si="5">_xlfn.IFS(
  G37 &lt; 1, 0.5,
  AND(G37 &gt;= 1, G37 &lt; 26), 0.6,
  AND(G37 &gt;= 26, G37 &lt; 51), 0.7,
  AND(G37 &gt;= 51, G37 &lt; 76), 0.8,
  AND(G37 &gt;= 76, G37 &lt; 100), 0.9,
  G37 &gt;= 100, 1
)</f>
        <v>#DIV/0!</v>
      </c>
      <c r="H38" s="15" t="e">
        <f t="shared" si="5"/>
        <v>#DIV/0!</v>
      </c>
      <c r="I38" s="15" t="e">
        <f t="shared" si="5"/>
        <v>#DIV/0!</v>
      </c>
      <c r="J38" s="15" t="e">
        <f t="shared" si="5"/>
        <v>#DIV/0!</v>
      </c>
      <c r="K38" s="15" t="e">
        <f t="shared" si="5"/>
        <v>#DIV/0!</v>
      </c>
      <c r="L38" s="15" t="e">
        <f t="shared" si="5"/>
        <v>#DIV/0!</v>
      </c>
      <c r="M38" s="15" t="e">
        <f t="shared" si="5"/>
        <v>#DIV/0!</v>
      </c>
      <c r="N38" s="15" t="e">
        <f t="shared" si="5"/>
        <v>#DIV/0!</v>
      </c>
      <c r="O38" s="29"/>
    </row>
    <row r="39" spans="2:15" ht="15.75" customHeight="1" thickBot="1" x14ac:dyDescent="0.35">
      <c r="B39" s="11"/>
      <c r="C39" s="18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29"/>
    </row>
    <row r="40" spans="2:15" ht="15.75" customHeight="1" thickBot="1" x14ac:dyDescent="0.35">
      <c r="B40" s="11"/>
      <c r="C40" s="188"/>
      <c r="D40" s="190" t="s">
        <v>98</v>
      </c>
      <c r="E40" s="180"/>
      <c r="F40" s="18"/>
      <c r="G40" s="18"/>
      <c r="H40" s="18"/>
      <c r="I40" s="18"/>
      <c r="J40" s="18"/>
      <c r="K40" s="18"/>
      <c r="L40" s="18"/>
      <c r="M40" s="18"/>
      <c r="N40" s="18"/>
      <c r="O40" s="29"/>
    </row>
    <row r="41" spans="2:15" ht="15.75" customHeight="1" thickBot="1" x14ac:dyDescent="0.35">
      <c r="B41" s="11"/>
      <c r="C41" s="188"/>
      <c r="D41" s="17" t="s">
        <v>99</v>
      </c>
      <c r="E41" s="185" t="s">
        <v>100</v>
      </c>
      <c r="F41" s="186"/>
      <c r="G41" s="15">
        <f t="shared" ref="G41:N41" si="6">G$20</f>
        <v>0</v>
      </c>
      <c r="H41" s="15">
        <f t="shared" si="6"/>
        <v>0</v>
      </c>
      <c r="I41" s="15">
        <f t="shared" si="6"/>
        <v>0</v>
      </c>
      <c r="J41" s="15">
        <f t="shared" si="6"/>
        <v>0</v>
      </c>
      <c r="K41" s="15">
        <f t="shared" si="6"/>
        <v>0</v>
      </c>
      <c r="L41" s="15">
        <f t="shared" si="6"/>
        <v>0</v>
      </c>
      <c r="M41" s="15">
        <f t="shared" si="6"/>
        <v>0</v>
      </c>
      <c r="N41" s="15">
        <f t="shared" si="6"/>
        <v>0</v>
      </c>
      <c r="O41" s="29"/>
    </row>
    <row r="42" spans="2:15" ht="15.75" customHeight="1" thickBot="1" x14ac:dyDescent="0.35">
      <c r="B42" s="11"/>
      <c r="C42" s="188"/>
      <c r="D42" s="17" t="s">
        <v>101</v>
      </c>
      <c r="E42" s="185" t="s">
        <v>102</v>
      </c>
      <c r="F42" s="186"/>
      <c r="G42" s="15" t="e">
        <f t="shared" ref="G42:I42" si="7">0.5 + (G41/$G$23)*0.5</f>
        <v>#DIV/0!</v>
      </c>
      <c r="H42" s="15" t="e">
        <f t="shared" si="7"/>
        <v>#DIV/0!</v>
      </c>
      <c r="I42" s="15" t="e">
        <f t="shared" si="7"/>
        <v>#DIV/0!</v>
      </c>
      <c r="J42" s="15" t="e">
        <f>0.5 + (J41/$G$23)*0.5</f>
        <v>#DIV/0!</v>
      </c>
      <c r="K42" s="15" t="e">
        <f>0.5 + (K41/$G$23)*0.5</f>
        <v>#DIV/0!</v>
      </c>
      <c r="L42" s="15" t="e">
        <f>0.5 + (L41/$G$23)*0.5</f>
        <v>#DIV/0!</v>
      </c>
      <c r="M42" s="15" t="e">
        <f>0.5 + (M41/$G$23)*0.5</f>
        <v>#DIV/0!</v>
      </c>
      <c r="N42" s="15" t="e">
        <f>0.5 + (N41/$G$23)*0.5</f>
        <v>#DIV/0!</v>
      </c>
      <c r="O42" s="29"/>
    </row>
    <row r="43" spans="2:15" ht="15.75" customHeight="1" thickBot="1" x14ac:dyDescent="0.35">
      <c r="B43" s="11"/>
      <c r="C43" s="188"/>
      <c r="D43" s="18"/>
      <c r="E43" s="18"/>
      <c r="F43" s="42"/>
      <c r="G43" s="109"/>
      <c r="H43" s="109"/>
      <c r="I43" s="109"/>
      <c r="J43" s="109"/>
      <c r="K43" s="109"/>
      <c r="L43" s="109"/>
      <c r="M43" s="109"/>
      <c r="N43" s="109"/>
      <c r="O43" s="29"/>
    </row>
    <row r="44" spans="2:15" ht="15.75" customHeight="1" thickBot="1" x14ac:dyDescent="0.35">
      <c r="B44" s="11"/>
      <c r="C44" s="189"/>
      <c r="D44" s="145" t="s">
        <v>103</v>
      </c>
      <c r="E44" s="191" t="s">
        <v>104</v>
      </c>
      <c r="F44" s="192"/>
      <c r="G44" s="146" t="e">
        <f>(SUM(G42,G38,G33)/3)*G$13</f>
        <v>#DIV/0!</v>
      </c>
      <c r="H44" s="146" t="e">
        <f t="shared" ref="H44:N44" si="8">(SUM(H42,H38,H33)/3)*H13</f>
        <v>#DIV/0!</v>
      </c>
      <c r="I44" s="146" t="e">
        <f t="shared" si="8"/>
        <v>#DIV/0!</v>
      </c>
      <c r="J44" s="146" t="e">
        <f t="shared" si="8"/>
        <v>#DIV/0!</v>
      </c>
      <c r="K44" s="146" t="e">
        <f t="shared" si="8"/>
        <v>#DIV/0!</v>
      </c>
      <c r="L44" s="146" t="e">
        <f t="shared" si="8"/>
        <v>#DIV/0!</v>
      </c>
      <c r="M44" s="146" t="e">
        <f t="shared" si="8"/>
        <v>#DIV/0!</v>
      </c>
      <c r="N44" s="146" t="e">
        <f t="shared" si="8"/>
        <v>#DIV/0!</v>
      </c>
      <c r="O44" s="29"/>
    </row>
    <row r="45" spans="2:15" ht="15.75" customHeight="1" x14ac:dyDescent="0.3">
      <c r="B45" s="11"/>
      <c r="C45" s="18"/>
      <c r="D45" s="18"/>
      <c r="E45" s="18"/>
      <c r="F45" s="18"/>
      <c r="G45" s="110"/>
      <c r="H45" s="18"/>
      <c r="I45" s="18"/>
      <c r="J45" s="18"/>
      <c r="K45" s="18"/>
      <c r="L45" s="18"/>
      <c r="M45" s="18"/>
      <c r="N45" s="18"/>
      <c r="O45" s="29"/>
    </row>
    <row r="46" spans="2:15" ht="15.75" customHeight="1" thickBot="1" x14ac:dyDescent="0.35">
      <c r="B46" s="11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29"/>
    </row>
    <row r="47" spans="2:15" ht="15.75" customHeight="1" thickBot="1" x14ac:dyDescent="0.35">
      <c r="B47" s="11"/>
      <c r="C47" s="111" t="s">
        <v>105</v>
      </c>
      <c r="D47" s="18"/>
      <c r="E47" s="18"/>
      <c r="F47" s="18"/>
      <c r="G47" s="172" t="s">
        <v>1</v>
      </c>
      <c r="H47" s="173"/>
      <c r="I47" s="174"/>
      <c r="J47" s="175" t="s">
        <v>2</v>
      </c>
      <c r="K47" s="176"/>
      <c r="L47" s="176"/>
      <c r="M47" s="176"/>
      <c r="N47" s="177"/>
      <c r="O47" s="29"/>
    </row>
    <row r="48" spans="2:15" ht="15.75" customHeight="1" thickBot="1" x14ac:dyDescent="0.35">
      <c r="B48" s="93"/>
      <c r="C48" s="158" t="s">
        <v>106</v>
      </c>
      <c r="D48" s="178"/>
      <c r="E48" s="3"/>
      <c r="F48" s="3" t="s">
        <v>35</v>
      </c>
      <c r="G48" s="3" t="s">
        <v>36</v>
      </c>
      <c r="H48" s="3" t="s">
        <v>37</v>
      </c>
      <c r="I48" s="3" t="s">
        <v>38</v>
      </c>
      <c r="J48" s="3" t="s">
        <v>39</v>
      </c>
      <c r="K48" s="3" t="s">
        <v>40</v>
      </c>
      <c r="L48" s="3" t="s">
        <v>41</v>
      </c>
      <c r="M48" s="3" t="s">
        <v>42</v>
      </c>
      <c r="N48" s="3" t="s">
        <v>43</v>
      </c>
      <c r="O48" s="29"/>
    </row>
    <row r="49" spans="2:15" ht="15.75" customHeight="1" thickBot="1" x14ac:dyDescent="0.35">
      <c r="B49" s="93"/>
      <c r="C49" s="201" t="s">
        <v>107</v>
      </c>
      <c r="D49" s="201"/>
      <c r="E49" s="202"/>
      <c r="F49" s="112" t="s">
        <v>108</v>
      </c>
      <c r="G49" s="215"/>
      <c r="H49" s="216"/>
      <c r="I49" s="216"/>
      <c r="J49" s="216"/>
      <c r="K49" s="216"/>
      <c r="L49" s="216"/>
      <c r="M49" s="216"/>
      <c r="N49" s="216"/>
      <c r="O49" s="29"/>
    </row>
    <row r="50" spans="2:15" ht="15.75" customHeight="1" thickBot="1" x14ac:dyDescent="0.35">
      <c r="B50" s="93"/>
      <c r="C50" s="203" t="s">
        <v>107</v>
      </c>
      <c r="D50" s="204"/>
      <c r="E50" s="205"/>
      <c r="F50" s="20" t="s">
        <v>108</v>
      </c>
      <c r="G50" s="215"/>
      <c r="H50" s="215"/>
      <c r="I50" s="216"/>
      <c r="J50" s="216"/>
      <c r="K50" s="216"/>
      <c r="L50" s="216"/>
      <c r="M50" s="216"/>
      <c r="N50" s="216"/>
      <c r="O50" s="29"/>
    </row>
    <row r="51" spans="2:15" ht="15.75" customHeight="1" thickBot="1" x14ac:dyDescent="0.35">
      <c r="B51" s="93"/>
      <c r="C51" s="201" t="s">
        <v>107</v>
      </c>
      <c r="D51" s="201"/>
      <c r="E51" s="206"/>
      <c r="F51" s="113" t="s">
        <v>108</v>
      </c>
      <c r="G51" s="216"/>
      <c r="H51" s="215"/>
      <c r="I51" s="215"/>
      <c r="J51" s="215"/>
      <c r="K51" s="215"/>
      <c r="L51" s="215"/>
      <c r="M51" s="215"/>
      <c r="N51" s="215"/>
      <c r="O51" s="29"/>
    </row>
    <row r="52" spans="2:15" ht="15.75" customHeight="1" thickBot="1" x14ac:dyDescent="0.35">
      <c r="B52" s="93"/>
      <c r="C52" s="207" t="s">
        <v>107</v>
      </c>
      <c r="D52" s="208"/>
      <c r="E52" s="202"/>
      <c r="F52" s="112" t="s">
        <v>108</v>
      </c>
      <c r="G52" s="215"/>
      <c r="H52" s="215"/>
      <c r="I52" s="215"/>
      <c r="J52" s="215"/>
      <c r="K52" s="215"/>
      <c r="L52" s="215"/>
      <c r="M52" s="215"/>
      <c r="N52" s="215"/>
      <c r="O52" s="29"/>
    </row>
    <row r="53" spans="2:15" ht="15.75" customHeight="1" thickBot="1" x14ac:dyDescent="0.35">
      <c r="B53" s="93"/>
      <c r="C53" s="203" t="s">
        <v>107</v>
      </c>
      <c r="D53" s="204"/>
      <c r="E53" s="205"/>
      <c r="F53" s="20" t="s">
        <v>108</v>
      </c>
      <c r="G53" s="215"/>
      <c r="H53" s="215"/>
      <c r="I53" s="215"/>
      <c r="J53" s="215"/>
      <c r="K53" s="215"/>
      <c r="L53" s="215"/>
      <c r="M53" s="215"/>
      <c r="N53" s="215"/>
      <c r="O53" s="29"/>
    </row>
    <row r="54" spans="2:15" ht="15.75" customHeight="1" thickBot="1" x14ac:dyDescent="0.35">
      <c r="B54" s="93"/>
      <c r="C54" s="203" t="s">
        <v>107</v>
      </c>
      <c r="D54" s="204"/>
      <c r="E54" s="205"/>
      <c r="F54" s="20" t="s">
        <v>108</v>
      </c>
      <c r="G54" s="216"/>
      <c r="H54" s="216"/>
      <c r="I54" s="216"/>
      <c r="J54" s="216"/>
      <c r="K54" s="216"/>
      <c r="L54" s="216"/>
      <c r="M54" s="216"/>
      <c r="N54" s="216"/>
      <c r="O54" s="29"/>
    </row>
    <row r="55" spans="2:15" ht="15.75" customHeight="1" thickBot="1" x14ac:dyDescent="0.35">
      <c r="B55" s="93"/>
      <c r="C55" s="203" t="s">
        <v>107</v>
      </c>
      <c r="D55" s="204"/>
      <c r="E55" s="205"/>
      <c r="F55" s="20" t="s">
        <v>108</v>
      </c>
      <c r="G55" s="216"/>
      <c r="H55" s="216"/>
      <c r="I55" s="216"/>
      <c r="J55" s="216"/>
      <c r="K55" s="216"/>
      <c r="L55" s="216"/>
      <c r="M55" s="216"/>
      <c r="N55" s="216"/>
      <c r="O55" s="29"/>
    </row>
    <row r="56" spans="2:15" ht="15.75" customHeight="1" thickBot="1" x14ac:dyDescent="0.35">
      <c r="B56" s="93"/>
      <c r="C56" s="203" t="s">
        <v>107</v>
      </c>
      <c r="D56" s="204"/>
      <c r="E56" s="205"/>
      <c r="F56" s="20" t="s">
        <v>108</v>
      </c>
      <c r="G56" s="215"/>
      <c r="H56" s="215"/>
      <c r="I56" s="216"/>
      <c r="J56" s="216"/>
      <c r="K56" s="216"/>
      <c r="L56" s="216"/>
      <c r="M56" s="216"/>
      <c r="N56" s="216"/>
      <c r="O56" s="29"/>
    </row>
    <row r="57" spans="2:15" ht="15.75" customHeight="1" thickBot="1" x14ac:dyDescent="0.35">
      <c r="B57" s="11"/>
      <c r="C57" s="209" t="s">
        <v>107</v>
      </c>
      <c r="D57" s="210"/>
      <c r="E57" s="211"/>
      <c r="F57" s="22" t="s">
        <v>108</v>
      </c>
      <c r="G57" s="216"/>
      <c r="H57" s="216"/>
      <c r="I57" s="216"/>
      <c r="J57" s="217"/>
      <c r="K57" s="217"/>
      <c r="L57" s="217"/>
      <c r="M57" s="217"/>
      <c r="N57" s="217"/>
      <c r="O57" s="29"/>
    </row>
    <row r="58" spans="2:15" ht="15.75" customHeight="1" thickBot="1" x14ac:dyDescent="0.35">
      <c r="B58" s="11"/>
      <c r="C58" s="212" t="s">
        <v>107</v>
      </c>
      <c r="D58" s="213"/>
      <c r="E58" s="214"/>
      <c r="F58" s="22" t="s">
        <v>108</v>
      </c>
      <c r="G58" s="216"/>
      <c r="H58" s="216"/>
      <c r="I58" s="216"/>
      <c r="J58" s="217"/>
      <c r="K58" s="217"/>
      <c r="L58" s="217"/>
      <c r="M58" s="217"/>
      <c r="N58" s="217"/>
      <c r="O58" s="29"/>
    </row>
    <row r="59" spans="2:15" ht="15.75" customHeight="1" thickBot="1" x14ac:dyDescent="0.35">
      <c r="B59" s="93"/>
      <c r="C59" s="144" t="s">
        <v>107</v>
      </c>
      <c r="D59" s="142"/>
      <c r="E59" s="143"/>
      <c r="F59" s="22" t="s">
        <v>108</v>
      </c>
      <c r="G59" s="140"/>
      <c r="H59" s="140"/>
      <c r="I59" s="140"/>
      <c r="J59" s="141"/>
      <c r="K59" s="141"/>
      <c r="L59" s="141"/>
      <c r="M59" s="141"/>
      <c r="N59" s="141"/>
      <c r="O59" s="29"/>
    </row>
    <row r="60" spans="2:15" ht="15.75" customHeight="1" thickBot="1" x14ac:dyDescent="0.35">
      <c r="B60" s="11"/>
      <c r="C60" s="89" t="s">
        <v>109</v>
      </c>
      <c r="D60" s="90" t="s">
        <v>110</v>
      </c>
      <c r="E60" s="91"/>
      <c r="F60" s="24" t="s">
        <v>108</v>
      </c>
      <c r="G60" s="25">
        <f>SUM(G49:G59)</f>
        <v>0</v>
      </c>
      <c r="H60" s="25">
        <f>SUM(H49:H59)</f>
        <v>0</v>
      </c>
      <c r="I60" s="25">
        <f>SUM(I49:I59)</f>
        <v>0</v>
      </c>
      <c r="J60" s="25">
        <f>SUM(J49:J59)</f>
        <v>0</v>
      </c>
      <c r="K60" s="25">
        <f>SUM(K49:K59)</f>
        <v>0</v>
      </c>
      <c r="L60" s="25">
        <f>SUM(L49:L59)</f>
        <v>0</v>
      </c>
      <c r="M60" s="25">
        <f>SUM(M49:M59)</f>
        <v>0</v>
      </c>
      <c r="N60" s="25">
        <f>SUM(N49:N59)</f>
        <v>0</v>
      </c>
      <c r="O60" s="29"/>
    </row>
    <row r="61" spans="2:15" ht="15.75" customHeight="1" x14ac:dyDescent="0.3">
      <c r="B61" s="11"/>
      <c r="C61" s="86"/>
      <c r="D61" s="86"/>
      <c r="E61" s="86"/>
      <c r="F61" s="87"/>
      <c r="G61" s="88"/>
      <c r="H61" s="88"/>
      <c r="I61" s="88"/>
      <c r="J61" s="88"/>
      <c r="K61" s="88"/>
      <c r="L61" s="88"/>
      <c r="M61" s="88"/>
      <c r="N61" s="88"/>
      <c r="O61" s="29"/>
    </row>
    <row r="62" spans="2:15" ht="15.75" customHeight="1" thickBot="1" x14ac:dyDescent="0.35">
      <c r="B62" s="11"/>
      <c r="C62" s="21"/>
      <c r="D62" s="114" t="s">
        <v>111</v>
      </c>
      <c r="E62" s="114" t="s">
        <v>112</v>
      </c>
      <c r="F62" s="115"/>
      <c r="G62" s="116"/>
      <c r="H62" s="42"/>
      <c r="I62" s="117"/>
      <c r="J62" s="117"/>
      <c r="K62" s="117"/>
      <c r="L62" s="117"/>
      <c r="M62" s="117"/>
      <c r="N62" s="117"/>
      <c r="O62" s="29"/>
    </row>
    <row r="63" spans="2:15" ht="15.75" customHeight="1" thickBot="1" x14ac:dyDescent="0.35">
      <c r="B63" s="118"/>
      <c r="C63" s="26" t="s">
        <v>113</v>
      </c>
      <c r="D63" s="132">
        <v>0.125</v>
      </c>
      <c r="E63" s="84" t="e">
        <f>AVERAGE(SUM(G63:N63)/SUM($G$60:$N$60))</f>
        <v>#DIV/0!</v>
      </c>
      <c r="F63" s="119" t="s">
        <v>108</v>
      </c>
      <c r="G63" s="136" t="str">
        <f>IFERROR($D$63*G69, "")</f>
        <v/>
      </c>
      <c r="H63" s="136" t="str">
        <f>IFERROR($D$63*H69, "")</f>
        <v/>
      </c>
      <c r="I63" s="136" t="str">
        <f t="shared" ref="I63:N63" si="9">IFERROR($D$63*I69, "")</f>
        <v/>
      </c>
      <c r="J63" s="136" t="str">
        <f t="shared" si="9"/>
        <v/>
      </c>
      <c r="K63" s="136" t="str">
        <f t="shared" si="9"/>
        <v/>
      </c>
      <c r="L63" s="136" t="str">
        <f t="shared" si="9"/>
        <v/>
      </c>
      <c r="M63" s="136" t="str">
        <f t="shared" si="9"/>
        <v/>
      </c>
      <c r="N63" s="136" t="str">
        <f t="shared" si="9"/>
        <v/>
      </c>
      <c r="O63" s="29"/>
    </row>
    <row r="64" spans="2:15" ht="15.75" customHeight="1" thickBot="1" x14ac:dyDescent="0.35">
      <c r="B64" s="118"/>
      <c r="C64" s="23" t="s">
        <v>114</v>
      </c>
      <c r="D64" s="131" t="e">
        <f>G64/G69</f>
        <v>#DIV/0!</v>
      </c>
      <c r="E64" s="84" t="e">
        <f t="shared" ref="E64:E67" si="10">AVERAGE(SUM(G64:N64)/SUM($G$60:$N$60))</f>
        <v>#DIV/0!</v>
      </c>
      <c r="F64" s="27" t="s">
        <v>108</v>
      </c>
      <c r="G64" s="135" t="e">
        <f>G70</f>
        <v>#DIV/0!</v>
      </c>
      <c r="H64" s="137" t="e">
        <f t="shared" ref="H64:N64" si="11">H70</f>
        <v>#DIV/0!</v>
      </c>
      <c r="I64" s="120" t="e">
        <f t="shared" si="11"/>
        <v>#DIV/0!</v>
      </c>
      <c r="J64" s="120" t="e">
        <f t="shared" si="11"/>
        <v>#DIV/0!</v>
      </c>
      <c r="K64" s="120" t="e">
        <f t="shared" si="11"/>
        <v>#DIV/0!</v>
      </c>
      <c r="L64" s="120" t="e">
        <f t="shared" si="11"/>
        <v>#DIV/0!</v>
      </c>
      <c r="M64" s="120" t="e">
        <f t="shared" si="11"/>
        <v>#DIV/0!</v>
      </c>
      <c r="N64" s="138" t="e">
        <f t="shared" si="11"/>
        <v>#DIV/0!</v>
      </c>
      <c r="O64" s="29"/>
    </row>
    <row r="65" spans="2:15" ht="15.75" customHeight="1" thickBot="1" x14ac:dyDescent="0.35">
      <c r="B65" s="118"/>
      <c r="C65" s="26" t="s">
        <v>115</v>
      </c>
      <c r="D65" s="133">
        <v>0.1</v>
      </c>
      <c r="E65" s="84" t="e">
        <f t="shared" si="10"/>
        <v>#DIV/0!</v>
      </c>
      <c r="F65" s="119" t="s">
        <v>108</v>
      </c>
      <c r="G65" s="137" t="str">
        <f>IFERROR($D$65*G69, "")</f>
        <v/>
      </c>
      <c r="H65" s="137" t="str">
        <f>IFERROR($D$65*H69, "")</f>
        <v/>
      </c>
      <c r="I65" s="137" t="str">
        <f t="shared" ref="I65:N65" si="12">IFERROR($D$65*I69, "")</f>
        <v/>
      </c>
      <c r="J65" s="137" t="str">
        <f t="shared" si="12"/>
        <v/>
      </c>
      <c r="K65" s="137" t="str">
        <f t="shared" si="12"/>
        <v/>
      </c>
      <c r="L65" s="137" t="str">
        <f t="shared" si="12"/>
        <v/>
      </c>
      <c r="M65" s="137" t="str">
        <f t="shared" si="12"/>
        <v/>
      </c>
      <c r="N65" s="137" t="str">
        <f t="shared" si="12"/>
        <v/>
      </c>
      <c r="O65" s="29"/>
    </row>
    <row r="66" spans="2:15" ht="15.75" customHeight="1" thickBot="1" x14ac:dyDescent="0.35">
      <c r="B66" s="118"/>
      <c r="C66" s="23" t="s">
        <v>116</v>
      </c>
      <c r="D66" s="193">
        <v>0.05</v>
      </c>
      <c r="E66" s="84" t="e">
        <f t="shared" si="10"/>
        <v>#DIV/0!</v>
      </c>
      <c r="F66" s="27" t="s">
        <v>108</v>
      </c>
      <c r="G66" s="137" t="str">
        <f>IFERROR($D$66*G69, "")</f>
        <v/>
      </c>
      <c r="H66" s="137" t="str">
        <f>IFERROR($D$66*H69, "")</f>
        <v/>
      </c>
      <c r="I66" s="137" t="str">
        <f t="shared" ref="I66:N66" si="13">IFERROR($D$66*I69, "")</f>
        <v/>
      </c>
      <c r="J66" s="137" t="str">
        <f t="shared" si="13"/>
        <v/>
      </c>
      <c r="K66" s="137" t="str">
        <f t="shared" si="13"/>
        <v/>
      </c>
      <c r="L66" s="137" t="str">
        <f t="shared" si="13"/>
        <v/>
      </c>
      <c r="M66" s="137" t="str">
        <f t="shared" si="13"/>
        <v/>
      </c>
      <c r="N66" s="137" t="str">
        <f t="shared" si="13"/>
        <v/>
      </c>
      <c r="O66" s="29"/>
    </row>
    <row r="67" spans="2:15" ht="15.75" customHeight="1" thickBot="1" x14ac:dyDescent="0.35">
      <c r="B67" s="118"/>
      <c r="C67" s="28" t="s">
        <v>117</v>
      </c>
      <c r="D67" s="134">
        <v>0.05</v>
      </c>
      <c r="E67" s="84" t="e">
        <f t="shared" si="10"/>
        <v>#DIV/0!</v>
      </c>
      <c r="F67" s="121" t="s">
        <v>108</v>
      </c>
      <c r="G67" s="139" t="str">
        <f>IFERROR($D$67*G69, "")</f>
        <v/>
      </c>
      <c r="H67" s="139" t="str">
        <f>IFERROR($D$67*H69, "")</f>
        <v/>
      </c>
      <c r="I67" s="139" t="str">
        <f t="shared" ref="I67:N67" si="14">IFERROR($D$67*I69, "")</f>
        <v/>
      </c>
      <c r="J67" s="139" t="str">
        <f t="shared" si="14"/>
        <v/>
      </c>
      <c r="K67" s="139" t="str">
        <f t="shared" si="14"/>
        <v/>
      </c>
      <c r="L67" s="139" t="str">
        <f t="shared" si="14"/>
        <v/>
      </c>
      <c r="M67" s="139" t="str">
        <f t="shared" si="14"/>
        <v/>
      </c>
      <c r="N67" s="139" t="str">
        <f t="shared" si="14"/>
        <v/>
      </c>
      <c r="O67" s="29"/>
    </row>
    <row r="68" spans="2:15" ht="15.75" customHeight="1" thickBot="1" x14ac:dyDescent="0.35">
      <c r="B68" s="11"/>
      <c r="C68" s="19"/>
      <c r="D68" s="85"/>
      <c r="E68" s="30"/>
      <c r="F68" s="30"/>
      <c r="G68" s="30"/>
      <c r="H68" s="42"/>
      <c r="I68" s="117"/>
      <c r="J68" s="117"/>
      <c r="K68" s="117"/>
      <c r="L68" s="117"/>
      <c r="M68" s="117"/>
      <c r="N68" s="117"/>
      <c r="O68" s="29"/>
    </row>
    <row r="69" spans="2:15" ht="15.75" customHeight="1" thickBot="1" x14ac:dyDescent="0.35">
      <c r="B69" s="93"/>
      <c r="C69" s="179" t="s">
        <v>118</v>
      </c>
      <c r="D69" s="178"/>
      <c r="E69" s="180"/>
      <c r="F69" s="31" t="s">
        <v>108</v>
      </c>
      <c r="G69" s="32" t="e">
        <f>(G60*(1+(G70/G60)))/(1-($D$63+$D$65+$D$66+$D$67))</f>
        <v>#DIV/0!</v>
      </c>
      <c r="H69" s="32" t="e">
        <f t="shared" ref="H69:N69" si="15">(H60*(1+(H70/H60)))/(1-($D$63+$D$65+$D$66+$D$67))</f>
        <v>#DIV/0!</v>
      </c>
      <c r="I69" s="32" t="e">
        <f t="shared" si="15"/>
        <v>#DIV/0!</v>
      </c>
      <c r="J69" s="32" t="e">
        <f t="shared" si="15"/>
        <v>#DIV/0!</v>
      </c>
      <c r="K69" s="32" t="e">
        <f t="shared" si="15"/>
        <v>#DIV/0!</v>
      </c>
      <c r="L69" s="32" t="e">
        <f t="shared" si="15"/>
        <v>#DIV/0!</v>
      </c>
      <c r="M69" s="32" t="e">
        <f t="shared" si="15"/>
        <v>#DIV/0!</v>
      </c>
      <c r="N69" s="32" t="e">
        <f t="shared" si="15"/>
        <v>#DIV/0!</v>
      </c>
      <c r="O69" s="29"/>
    </row>
    <row r="70" spans="2:15" ht="15.75" customHeight="1" thickBot="1" x14ac:dyDescent="0.35">
      <c r="B70" s="11"/>
      <c r="C70" s="179" t="s">
        <v>125</v>
      </c>
      <c r="D70" s="181"/>
      <c r="E70" s="194">
        <v>0.45</v>
      </c>
      <c r="F70" s="31" t="s">
        <v>108</v>
      </c>
      <c r="G70" s="32" t="e">
        <f>(($E$70)+(((SUM(G33,G38,G42)/3)/(SUM($G$33,$G$38,$G$42)/3)-1)*($E$70)))*G60</f>
        <v>#DIV/0!</v>
      </c>
      <c r="H70" s="32" t="e">
        <f>(($E$70)+(((SUM(H33,H38,H42)/3)/(SUM($G$33,$G$38,$G$42)/3)-1)*($E$70)))*H60</f>
        <v>#DIV/0!</v>
      </c>
      <c r="I70" s="32" t="e">
        <f>(($E$70)+(((SUM(I33,I38,I42)/3)/(SUM($G$33,$G$38,$G$42)/3)-1)*($E$70)))*I60</f>
        <v>#DIV/0!</v>
      </c>
      <c r="J70" s="32" t="e">
        <f>(($E$70)+(((SUM(J33,J38,J42)/3)/(SUM($G$33,$G$38,$G$42)/3)-1)*($E$70)))*J60</f>
        <v>#DIV/0!</v>
      </c>
      <c r="K70" s="32" t="e">
        <f>(($E$70)+(((SUM(K33,K38,K42)/3)/(SUM($G$33,$G$38,$G$42)/3)-1)*($E$70)))*K60</f>
        <v>#DIV/0!</v>
      </c>
      <c r="L70" s="32" t="e">
        <f>(($E$70)+(((SUM(L33,L38,L42)/3)/(SUM($G$33,$G$38,$G$42)/3)-1)*($E$70)))*L60</f>
        <v>#DIV/0!</v>
      </c>
      <c r="M70" s="32" t="e">
        <f>(($E$70)+(((SUM(M33,M38,M42)/3)/(SUM($G$33,$G$38,$G$42)/3)-1)*($E$70)))*M60</f>
        <v>#DIV/0!</v>
      </c>
      <c r="N70" s="32" t="e">
        <f>(($E$70)+(((SUM(N33,N38,N42)/3)/(SUM($G$33,$G$38,$G$42)/3)-1)*($E$70)))*N60</f>
        <v>#DIV/0!</v>
      </c>
      <c r="O70" s="29"/>
    </row>
    <row r="71" spans="2:15" ht="15.75" customHeight="1" thickBot="1" x14ac:dyDescent="0.35">
      <c r="B71" s="11"/>
      <c r="C71" s="19"/>
      <c r="D71" s="115"/>
      <c r="E71" s="115"/>
      <c r="F71" s="115"/>
      <c r="G71" s="122" t="e">
        <f>((SUM(G33,G38,G42)/3)/(SUM($G$33,$G$38,$G$42)/3)-1)</f>
        <v>#DIV/0!</v>
      </c>
      <c r="H71" s="122" t="e">
        <f>((SUM(H33,H38,H42)/3)/(SUM($G$33,$G$38,$G$42)/3)-1)</f>
        <v>#DIV/0!</v>
      </c>
      <c r="I71" s="122" t="e">
        <f>((SUM(I33,I38,I42)/3)/(SUM($G$33,$G$38,$G$42)/3)-1)</f>
        <v>#DIV/0!</v>
      </c>
      <c r="J71" s="122" t="e">
        <f>((SUM(J33,J38,J42)/3)/(SUM($G$33,$G$38,$G$42)/3)-1)</f>
        <v>#DIV/0!</v>
      </c>
      <c r="K71" s="122" t="e">
        <f>((SUM(K33,K38,K42)/3)/(SUM($G$33,$G$38,$G$42)/3)-1)</f>
        <v>#DIV/0!</v>
      </c>
      <c r="L71" s="122" t="e">
        <f>((SUM(L33,L38,L42)/3)/(SUM($G$33,$G$38,$G$42)/3)-1)</f>
        <v>#DIV/0!</v>
      </c>
      <c r="M71" s="122" t="e">
        <f>((SUM(M33,M38,M42)/3)/(SUM($G$33,$G$38,$G$42)/3)-1)</f>
        <v>#DIV/0!</v>
      </c>
      <c r="N71" s="122" t="e">
        <f>((SUM(N33,N38,N42)/3)/(SUM($G$33,$G$38,$G$42)/3)-1)</f>
        <v>#DIV/0!</v>
      </c>
      <c r="O71" s="29"/>
    </row>
    <row r="72" spans="2:15" ht="15.75" customHeight="1" thickBot="1" x14ac:dyDescent="0.35">
      <c r="B72" s="93"/>
      <c r="C72" s="33" t="s">
        <v>119</v>
      </c>
      <c r="D72" s="34"/>
      <c r="E72" s="35"/>
      <c r="F72" s="36" t="s">
        <v>120</v>
      </c>
      <c r="G72" s="94" t="e">
        <f>G69/G44</f>
        <v>#DIV/0!</v>
      </c>
      <c r="H72" s="94" t="e">
        <f>H69/H44</f>
        <v>#DIV/0!</v>
      </c>
      <c r="I72" s="94" t="e">
        <f>I69/I44</f>
        <v>#DIV/0!</v>
      </c>
      <c r="J72" s="37" t="e">
        <f>J69/J44</f>
        <v>#DIV/0!</v>
      </c>
      <c r="K72" s="37" t="e">
        <f>K69/K44</f>
        <v>#DIV/0!</v>
      </c>
      <c r="L72" s="37" t="e">
        <f>L69/L44</f>
        <v>#DIV/0!</v>
      </c>
      <c r="M72" s="37" t="e">
        <f>M69/M44</f>
        <v>#DIV/0!</v>
      </c>
      <c r="N72" s="37" t="e">
        <f>N69/N44</f>
        <v>#DIV/0!</v>
      </c>
      <c r="O72" s="29"/>
    </row>
    <row r="73" spans="2:15" ht="15.75" customHeight="1" thickBot="1" x14ac:dyDescent="0.35">
      <c r="B73" s="11"/>
      <c r="C73" s="38"/>
      <c r="D73" s="123"/>
      <c r="E73" s="123"/>
      <c r="F73" s="124"/>
      <c r="G73" s="125"/>
      <c r="H73" s="125"/>
      <c r="I73" s="125"/>
      <c r="J73" s="125"/>
      <c r="K73" s="125"/>
      <c r="L73" s="125"/>
      <c r="M73" s="125"/>
      <c r="N73" s="125"/>
      <c r="O73" s="29"/>
    </row>
    <row r="74" spans="2:15" ht="15.75" customHeight="1" thickBot="1" x14ac:dyDescent="0.35">
      <c r="B74" s="93"/>
      <c r="C74" s="33" t="s">
        <v>121</v>
      </c>
      <c r="D74" s="34"/>
      <c r="E74" s="34"/>
      <c r="F74" s="27" t="s">
        <v>122</v>
      </c>
      <c r="G74" s="95" t="e">
        <f>G69/G13</f>
        <v>#DIV/0!</v>
      </c>
      <c r="H74" s="95" t="e">
        <f>H69/H13</f>
        <v>#DIV/0!</v>
      </c>
      <c r="I74" s="95" t="e">
        <f>I69/I13</f>
        <v>#DIV/0!</v>
      </c>
      <c r="J74" s="39" t="e">
        <f>J69/J13</f>
        <v>#DIV/0!</v>
      </c>
      <c r="K74" s="39" t="e">
        <f>K69/K13</f>
        <v>#DIV/0!</v>
      </c>
      <c r="L74" s="39" t="e">
        <f>L69/L13</f>
        <v>#DIV/0!</v>
      </c>
      <c r="M74" s="39" t="e">
        <f>M69/M13</f>
        <v>#DIV/0!</v>
      </c>
      <c r="N74" s="39" t="e">
        <f>N69/N13</f>
        <v>#DIV/0!</v>
      </c>
      <c r="O74" s="29"/>
    </row>
    <row r="75" spans="2:15" ht="15.75" customHeight="1" x14ac:dyDescent="0.3">
      <c r="B75" s="11"/>
      <c r="C75" s="126" t="s">
        <v>124</v>
      </c>
      <c r="D75" s="123"/>
      <c r="E75" s="123"/>
      <c r="F75" s="124"/>
      <c r="G75" s="127"/>
      <c r="H75" s="42"/>
      <c r="I75" s="117"/>
      <c r="J75" s="117"/>
      <c r="K75" s="117"/>
      <c r="L75" s="117"/>
      <c r="M75" s="117"/>
      <c r="N75" s="117"/>
      <c r="O75" s="29"/>
    </row>
    <row r="76" spans="2:15" ht="15.75" customHeight="1" thickBot="1" x14ac:dyDescent="0.35">
      <c r="B76" s="4"/>
      <c r="C76" s="5"/>
      <c r="D76" s="5"/>
      <c r="E76" s="5"/>
      <c r="F76" s="5"/>
      <c r="G76" s="92"/>
      <c r="H76" s="5"/>
      <c r="I76" s="5"/>
      <c r="J76" s="5"/>
      <c r="K76" s="40"/>
      <c r="L76" s="5"/>
      <c r="M76" s="5"/>
      <c r="N76" s="40"/>
      <c r="O76" s="6"/>
    </row>
  </sheetData>
  <sheetProtection algorithmName="SHA-512" hashValue="O8yrBNmko2PgKqLKXx2VBJPtE63br6Ncb+ANhwp8dx0Ozx0UnhBQGxESoHd8cWtlQ3BFjnabkRsfBROajyFWVQ==" saltValue="ge4/bwNRZMTyk1fD8xdI3Q==" spinCount="100000" sheet="1" objects="1" scenarios="1" insertRows="0"/>
  <mergeCells count="22">
    <mergeCell ref="C30:C44"/>
    <mergeCell ref="D30:E30"/>
    <mergeCell ref="E31:F31"/>
    <mergeCell ref="E32:F32"/>
    <mergeCell ref="E33:F33"/>
    <mergeCell ref="D35:E35"/>
    <mergeCell ref="E42:F42"/>
    <mergeCell ref="E44:F44"/>
    <mergeCell ref="E37:F37"/>
    <mergeCell ref="E38:F38"/>
    <mergeCell ref="D40:E40"/>
    <mergeCell ref="E41:F41"/>
    <mergeCell ref="G11:I11"/>
    <mergeCell ref="J11:N11"/>
    <mergeCell ref="G22:L22"/>
    <mergeCell ref="G23:L23"/>
    <mergeCell ref="E36:F36"/>
    <mergeCell ref="G47:I47"/>
    <mergeCell ref="J47:N47"/>
    <mergeCell ref="C48:D48"/>
    <mergeCell ref="C69:E69"/>
    <mergeCell ref="C70:D70"/>
  </mergeCells>
  <pageMargins left="0.511811024" right="0.511811024" top="0.78740157499999996" bottom="0.78740157499999996" header="0.31496062000000002" footer="0.31496062000000002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22BDBDD94345428EF71774C161C7AD" ma:contentTypeVersion="20" ma:contentTypeDescription="Crie um novo documento." ma:contentTypeScope="" ma:versionID="5231c1d8969f14a0d82457f077195a44">
  <xsd:schema xmlns:xsd="http://www.w3.org/2001/XMLSchema" xmlns:xs="http://www.w3.org/2001/XMLSchema" xmlns:p="http://schemas.microsoft.com/office/2006/metadata/properties" xmlns:ns2="36fcbf4e-1849-4b3f-8e9a-467c01c61ae2" xmlns:ns3="d12ba1a6-8f93-4c85-acc1-c3813ea4dcb4" targetNamespace="http://schemas.microsoft.com/office/2006/metadata/properties" ma:root="true" ma:fieldsID="34aea2be4448a6fdecb73c4e08ffc75e" ns2:_="" ns3:_="">
    <xsd:import namespace="36fcbf4e-1849-4b3f-8e9a-467c01c61ae2"/>
    <xsd:import namespace="d12ba1a6-8f93-4c85-acc1-c3813ea4dc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Imag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cbf4e-1849-4b3f-8e9a-467c01c61a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e0045e-39cc-477c-80c9-205085985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mage" ma:index="24" nillable="true" ma:displayName="Image" ma:format="Thumbnail" ma:internalName="Imag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ba1a6-8f93-4c85-acc1-c3813ea4d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e5fec8-22f4-49db-b033-debc44ce8752}" ma:internalName="TaxCatchAll" ma:showField="CatchAllData" ma:web="d12ba1a6-8f93-4c85-acc1-c3813ea4dc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fcbf4e-1849-4b3f-8e9a-467c01c61ae2">
      <Terms xmlns="http://schemas.microsoft.com/office/infopath/2007/PartnerControls"/>
    </lcf76f155ced4ddcb4097134ff3c332f>
    <TaxCatchAll xmlns="d12ba1a6-8f93-4c85-acc1-c3813ea4dcb4" xsi:nil="true"/>
    <Image xmlns="36fcbf4e-1849-4b3f-8e9a-467c01c61ae2" xsi:nil="true"/>
  </documentManagement>
</p:properties>
</file>

<file path=customXml/itemProps1.xml><?xml version="1.0" encoding="utf-8"?>
<ds:datastoreItem xmlns:ds="http://schemas.openxmlformats.org/officeDocument/2006/customXml" ds:itemID="{6316FBB7-DA6F-49BE-9816-3246A0120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F646DE-6B34-407D-87E9-6AFE457B8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fcbf4e-1849-4b3f-8e9a-467c01c61ae2"/>
    <ds:schemaRef ds:uri="d12ba1a6-8f93-4c85-acc1-c3813ea4d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531F01-141A-4CE2-82D6-EE046B275EA5}">
  <ds:schemaRefs>
    <ds:schemaRef ds:uri="http://schemas.microsoft.com/office/2006/metadata/properties"/>
    <ds:schemaRef ds:uri="http://schemas.microsoft.com/office/infopath/2007/PartnerControls"/>
    <ds:schemaRef ds:uri="36fcbf4e-1849-4b3f-8e9a-467c01c61ae2"/>
    <ds:schemaRef ds:uri="d12ba1a6-8f93-4c85-acc1-c3813ea4dc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USpToC &amp; Monitoring </vt:lpstr>
      <vt:lpstr>Monitoring of Indicators</vt:lpstr>
      <vt:lpstr>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de Carvalho Lourenço</dc:creator>
  <cp:keywords/>
  <dc:description/>
  <cp:lastModifiedBy>Lorena de Carvalho Lourenço</cp:lastModifiedBy>
  <cp:revision/>
  <dcterms:created xsi:type="dcterms:W3CDTF">2024-07-15T18:00:11Z</dcterms:created>
  <dcterms:modified xsi:type="dcterms:W3CDTF">2025-08-06T15:12:56Z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0x010100FF22BDBDD94345428EF71774C161C7AD</vt:lpwstr>
  </property>
  <property fmtid="{D5CDD505-2E9C-101B-9397-08002B2CF9AE}" pid="3" name="MediaServiceImageTags">
    <vt:lpwstr/>
  </property>
</Properties>
</file>