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aeri.park/Downloads/"/>
    </mc:Choice>
  </mc:AlternateContent>
  <xr:revisionPtr revIDLastSave="0" documentId="13_ncr:1_{95674C3B-51C6-2845-8F3F-7E922495F63B}" xr6:coauthVersionLast="47" xr6:coauthVersionMax="47" xr10:uidLastSave="{00000000-0000-0000-0000-000000000000}"/>
  <bookViews>
    <workbookView xWindow="0" yWindow="660" windowWidth="34560" windowHeight="21680" tabRatio="500" xr2:uid="{00000000-000D-0000-FFFF-FFFF00000000}"/>
  </bookViews>
  <sheets>
    <sheet name="勤務表" sheetId="1" r:id="rId1"/>
    <sheet name="凡例"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2" l="1"/>
  <c r="F8" i="2"/>
  <c r="F7" i="2"/>
  <c r="F6" i="2"/>
  <c r="F5" i="2"/>
  <c r="AI20" i="1"/>
  <c r="AH20" i="1"/>
  <c r="AI19" i="1"/>
  <c r="AH19" i="1"/>
  <c r="AI18" i="1"/>
  <c r="AH18" i="1"/>
  <c r="AI17" i="1"/>
  <c r="AH17" i="1"/>
  <c r="AI16" i="1"/>
  <c r="AH16" i="1"/>
  <c r="AI15" i="1"/>
  <c r="AH15" i="1"/>
  <c r="AI14" i="1"/>
  <c r="AH14" i="1"/>
  <c r="AI13" i="1"/>
  <c r="AH13" i="1"/>
  <c r="AI12" i="1"/>
  <c r="AH12" i="1"/>
  <c r="AI11" i="1"/>
  <c r="AH11" i="1"/>
  <c r="AI10" i="1"/>
  <c r="AH10" i="1"/>
  <c r="AI9" i="1"/>
  <c r="AH9" i="1"/>
  <c r="AF7" i="1"/>
  <c r="AF8" i="1" s="1"/>
  <c r="AE7" i="1"/>
  <c r="AE8" i="1" s="1"/>
  <c r="AD7" i="1"/>
  <c r="AD8" i="1" s="1"/>
  <c r="AC7" i="1"/>
  <c r="AC8" i="1" s="1"/>
  <c r="AB7" i="1"/>
  <c r="AB8" i="1" s="1"/>
  <c r="AA7" i="1"/>
  <c r="AA8" i="1" s="1"/>
  <c r="Z7" i="1"/>
  <c r="Z8" i="1" s="1"/>
  <c r="Y7" i="1"/>
  <c r="Y8" i="1" s="1"/>
  <c r="X7" i="1"/>
  <c r="X8" i="1" s="1"/>
  <c r="W7" i="1"/>
  <c r="W8" i="1" s="1"/>
  <c r="V7" i="1"/>
  <c r="V8" i="1" s="1"/>
  <c r="U7" i="1"/>
  <c r="U8" i="1" s="1"/>
  <c r="T7" i="1"/>
  <c r="T8" i="1" s="1"/>
  <c r="S7" i="1"/>
  <c r="S8" i="1" s="1"/>
  <c r="R7" i="1"/>
  <c r="R8" i="1" s="1"/>
  <c r="Q7" i="1"/>
  <c r="Q8" i="1" s="1"/>
  <c r="P7" i="1"/>
  <c r="P8" i="1" s="1"/>
  <c r="O7" i="1"/>
  <c r="O8" i="1" s="1"/>
  <c r="N7" i="1"/>
  <c r="N8" i="1" s="1"/>
  <c r="M7" i="1"/>
  <c r="M8" i="1" s="1"/>
  <c r="L7" i="1"/>
  <c r="L8" i="1" s="1"/>
  <c r="K7" i="1"/>
  <c r="K8" i="1" s="1"/>
  <c r="J7" i="1"/>
  <c r="J8" i="1" s="1"/>
  <c r="I7" i="1"/>
  <c r="I8" i="1" s="1"/>
  <c r="H7" i="1"/>
  <c r="H8" i="1" s="1"/>
  <c r="G7" i="1"/>
  <c r="G8" i="1" s="1"/>
  <c r="F7" i="1"/>
  <c r="F8" i="1" s="1"/>
  <c r="E7" i="1"/>
  <c r="E8" i="1" s="1"/>
  <c r="D7" i="1"/>
  <c r="D8" i="1" s="1"/>
  <c r="C7" i="1"/>
  <c r="C8" i="1" s="1"/>
  <c r="B7" i="1"/>
  <c r="B8" i="1" s="1"/>
</calcChain>
</file>

<file path=xl/sharedStrings.xml><?xml version="1.0" encoding="utf-8"?>
<sst xmlns="http://schemas.openxmlformats.org/spreadsheetml/2006/main" count="48" uniqueCount="38">
  <si>
    <t>月間勤務表（シフト表）テンプレート</t>
  </si>
  <si>
    <t>対象年月</t>
  </si>
  <si>
    <t>店舗名・部署名</t>
  </si>
  <si>
    <t>渋谷店／販売部</t>
  </si>
  <si>
    <t>※黄色いセルに入力してください。勤務区分はプルダウンから選択できます（区分の時間帯は「凡例」シートで編集可能）。</t>
  </si>
  <si>
    <t>スタッフ名</t>
  </si>
  <si>
    <t>備考</t>
  </si>
  <si>
    <t>勤務
日数</t>
  </si>
  <si>
    <t>山田 太郎</t>
  </si>
  <si>
    <t>早番</t>
  </si>
  <si>
    <t>休</t>
  </si>
  <si>
    <t>中番</t>
  </si>
  <si>
    <t>遅番</t>
  </si>
  <si>
    <t>※本テンプレートは月間の勤務表（シフト表）作成にそのままご利用いただけます。勤務区分の時間帯は貴社の運用に合わせて「凡例」シートで編集してください。</t>
  </si>
  <si>
    <t>勤務区分の設定（「勤務表」シートで使用する記号と時間帯）</t>
  </si>
  <si>
    <t>※黄色いセルの内容を貴社の実際の勤務時間帯に合わせて編集してください。実働時間は自動計算され、「勤務表」シートに反映されます。</t>
  </si>
  <si>
    <t>勤務区分コード</t>
  </si>
  <si>
    <t>説明</t>
  </si>
  <si>
    <t>開始時刻</t>
  </si>
  <si>
    <t>終了時刻</t>
  </si>
  <si>
    <r>
      <rPr>
        <b/>
        <sz val="9"/>
        <color rgb="FFFFFFFF"/>
        <rFont val="Noto Sans CJK SC"/>
        <family val="2"/>
      </rPr>
      <t>休憩時間</t>
    </r>
    <r>
      <rPr>
        <b/>
        <sz val="9"/>
        <color rgb="FFFFFFFF"/>
        <rFont val="Yu Gothic"/>
        <charset val="128"/>
      </rPr>
      <t>(</t>
    </r>
    <r>
      <rPr>
        <b/>
        <sz val="9"/>
        <color rgb="FFFFFFFF"/>
        <rFont val="Noto Sans CJK SC"/>
        <family val="2"/>
      </rPr>
      <t>時間</t>
    </r>
    <r>
      <rPr>
        <b/>
        <sz val="9"/>
        <color rgb="FFFFFFFF"/>
        <rFont val="Yu Gothic"/>
        <charset val="128"/>
      </rPr>
      <t>)</t>
    </r>
  </si>
  <si>
    <r>
      <rPr>
        <b/>
        <sz val="9"/>
        <color rgb="FFFFFFFF"/>
        <rFont val="Noto Sans CJK SC"/>
        <family val="2"/>
      </rPr>
      <t>実働時間</t>
    </r>
    <r>
      <rPr>
        <b/>
        <sz val="9"/>
        <color rgb="FFFFFFFF"/>
        <rFont val="Yu Gothic"/>
        <charset val="128"/>
      </rPr>
      <t>(</t>
    </r>
    <r>
      <rPr>
        <b/>
        <sz val="9"/>
        <color rgb="FFFFFFFF"/>
        <rFont val="Noto Sans CJK SC"/>
        <family val="2"/>
      </rPr>
      <t>自動計算</t>
    </r>
    <r>
      <rPr>
        <b/>
        <sz val="9"/>
        <color rgb="FFFFFFFF"/>
        <rFont val="Yu Gothic"/>
        <charset val="128"/>
      </rPr>
      <t>)</t>
    </r>
  </si>
  <si>
    <t>午前を中心とした勤務</t>
  </si>
  <si>
    <t>08:00</t>
  </si>
  <si>
    <t>15:00</t>
  </si>
  <si>
    <t>日中を中心とした勤務</t>
  </si>
  <si>
    <t>10:00</t>
  </si>
  <si>
    <t>17:00</t>
  </si>
  <si>
    <t>午後〜夜を中心とした勤務</t>
  </si>
  <si>
    <t>13:00</t>
  </si>
  <si>
    <t>20:00</t>
  </si>
  <si>
    <t>通し</t>
  </si>
  <si>
    <t>終日勤務</t>
  </si>
  <si>
    <t>09:00</t>
  </si>
  <si>
    <t>18:00</t>
  </si>
  <si>
    <t>休日（法定休日・所定休日は備考欄で区別）</t>
  </si>
  <si>
    <t>実働
時間(h)</t>
  </si>
  <si>
    <t>8/6 応援勤務（新宿店より）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</si>
</sst>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hh:mm"/>
  </numFmts>
  <fonts count="15">
    <font>
      <sz val="11"/>
      <color theme="1"/>
      <name val="Calibri"/>
      <family val="2"/>
      <charset val="1"/>
    </font>
    <font>
      <b/>
      <sz val="16"/>
      <color rgb="FFFFFFFF"/>
      <name val="Noto Sans CJK SC"/>
      <family val="2"/>
    </font>
    <font>
      <sz val="10"/>
      <name val="Yu Gothic"/>
      <charset val="128"/>
    </font>
    <font>
      <sz val="10"/>
      <name val="Noto Sans CJK SC"/>
      <family val="2"/>
    </font>
    <font>
      <i/>
      <sz val="9"/>
      <color rgb="FF808080"/>
      <name val="Noto Sans CJK SC"/>
      <family val="2"/>
    </font>
    <font>
      <b/>
      <sz val="9"/>
      <color rgb="FFFFFFFF"/>
      <name val="Noto Sans CJK SC"/>
      <family val="2"/>
    </font>
    <font>
      <b/>
      <sz val="9"/>
      <color rgb="FFFFFFFF"/>
      <name val="Yu Gothic"/>
      <charset val="128"/>
    </font>
    <font>
      <sz val="8"/>
      <name val="나눔명조"/>
      <family val="3"/>
      <charset val="129"/>
    </font>
    <font>
      <sz val="11"/>
      <color theme="1"/>
      <name val="Pretendard JP Regular"/>
    </font>
    <font>
      <b/>
      <sz val="10"/>
      <name val="Pretendard JP Regular"/>
    </font>
    <font>
      <sz val="10"/>
      <name val="Pretendard JP Regular"/>
    </font>
    <font>
      <i/>
      <sz val="9"/>
      <color rgb="FF808080"/>
      <name val="Pretendard JP Regular"/>
    </font>
    <font>
      <b/>
      <sz val="9"/>
      <color rgb="FFFFFFFF"/>
      <name val="Pretendard JP Regular"/>
    </font>
    <font>
      <b/>
      <sz val="9"/>
      <color rgb="FF2F5496"/>
      <name val="Pretendard JP Regular"/>
    </font>
    <font>
      <sz val="16"/>
      <color rgb="FFFFFFFF"/>
      <name val="Pretendard JP Regular"/>
    </font>
  </fonts>
  <fills count="5">
    <fill>
      <patternFill patternType="none"/>
    </fill>
    <fill>
      <patternFill patternType="gray125"/>
    </fill>
    <fill>
      <patternFill patternType="solid">
        <fgColor rgb="FF2F5496"/>
        <bgColor rgb="FF666699"/>
      </patternFill>
    </fill>
    <fill>
      <patternFill patternType="solid">
        <fgColor rgb="FFFFF2CC"/>
        <bgColor rgb="FFFFFFFF"/>
      </patternFill>
    </fill>
    <fill>
      <patternFill patternType="solid">
        <fgColor rgb="FFD9E2F3"/>
        <bgColor rgb="FFCCFF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2">
    <xf numFmtId="0" fontId="0" fillId="0" borderId="0" xfId="0"/>
    <xf numFmtId="0" fontId="4" fillId="0" borderId="0" xfId="0" applyFont="1"/>
    <xf numFmtId="0" fontId="1" fillId="2" borderId="0" xfId="0" applyFont="1" applyFill="1" applyAlignment="1">
      <alignment horizontal="center"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177" fontId="2" fillId="3" borderId="1" xfId="0" applyNumberFormat="1" applyFont="1" applyFill="1" applyBorder="1" applyAlignment="1">
      <alignment horizontal="center" vertical="center" wrapText="1"/>
    </xf>
    <xf numFmtId="0" fontId="8" fillId="0" borderId="0" xfId="0" applyFont="1"/>
    <xf numFmtId="0" fontId="9" fillId="0" borderId="0" xfId="0" applyFont="1"/>
    <xf numFmtId="176" fontId="10" fillId="3" borderId="0" xfId="0" applyNumberFormat="1" applyFont="1" applyFill="1" applyAlignment="1">
      <alignment horizontal="center" vertical="center" wrapText="1"/>
    </xf>
    <xf numFmtId="0" fontId="10" fillId="3" borderId="0" xfId="0" applyFont="1" applyFill="1" applyAlignment="1">
      <alignment horizontal="left" vertical="center" wrapText="1"/>
    </xf>
    <xf numFmtId="0" fontId="11" fillId="0" borderId="0" xfId="0" applyFont="1"/>
    <xf numFmtId="0" fontId="12"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4" borderId="0" xfId="0" applyFont="1" applyFill="1" applyAlignment="1">
      <alignment horizontal="center"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left" vertical="center" wrapText="1"/>
    </xf>
    <xf numFmtId="0" fontId="14" fillId="2" borderId="0" xfId="0" applyFont="1" applyFill="1" applyAlignment="1">
      <alignment horizontal="center" vertical="center" wrapText="1"/>
    </xf>
  </cellXfs>
  <cellStyles count="1">
    <cellStyle name="표준"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49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2"/>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A22" sqref="A22:AI22"/>
    </sheetView>
  </sheetViews>
  <sheetFormatPr baseColWidth="10" defaultColWidth="8.6640625" defaultRowHeight="15"/>
  <cols>
    <col min="1" max="1" width="14" style="8" customWidth="1"/>
    <col min="2" max="32" width="3.33203125" style="8" customWidth="1"/>
    <col min="33" max="33" width="21.33203125" style="8" bestFit="1" customWidth="1"/>
    <col min="34" max="34" width="7" style="8" customWidth="1"/>
    <col min="35" max="35" width="8" style="8" customWidth="1"/>
    <col min="36" max="16384" width="8.6640625" style="8"/>
  </cols>
  <sheetData>
    <row r="1" spans="1:35" ht="25.5" customHeight="1">
      <c r="A1" s="21" t="s">
        <v>0</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row>
    <row r="3" spans="1:35" ht="23.75" customHeight="1">
      <c r="A3" s="9" t="s">
        <v>1</v>
      </c>
      <c r="B3" s="10">
        <v>46235</v>
      </c>
      <c r="C3" s="10"/>
      <c r="D3" s="10"/>
      <c r="F3" s="9" t="s">
        <v>2</v>
      </c>
      <c r="G3" s="11" t="s">
        <v>3</v>
      </c>
      <c r="H3" s="11"/>
      <c r="I3" s="11"/>
      <c r="J3" s="11"/>
      <c r="K3" s="11"/>
      <c r="L3" s="11"/>
    </row>
    <row r="4" spans="1:35">
      <c r="A4" s="12" t="s">
        <v>4</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row>
    <row r="7" spans="1:35" ht="15.75" customHeight="1">
      <c r="A7" s="13" t="s">
        <v>5</v>
      </c>
      <c r="B7" s="14">
        <f>IF(1&lt;=DAY(EOMONTH($B$3,0)),1,"")</f>
        <v>1</v>
      </c>
      <c r="C7" s="14">
        <f>IF(2&lt;=DAY(EOMONTH($B$3,0)),2,"")</f>
        <v>2</v>
      </c>
      <c r="D7" s="14">
        <f>IF(3&lt;=DAY(EOMONTH($B$3,0)),3,"")</f>
        <v>3</v>
      </c>
      <c r="E7" s="14">
        <f>IF(4&lt;=DAY(EOMONTH($B$3,0)),4,"")</f>
        <v>4</v>
      </c>
      <c r="F7" s="14">
        <f>IF(5&lt;=DAY(EOMONTH($B$3,0)),5,"")</f>
        <v>5</v>
      </c>
      <c r="G7" s="14">
        <f>IF(6&lt;=DAY(EOMONTH($B$3,0)),6,"")</f>
        <v>6</v>
      </c>
      <c r="H7" s="14">
        <f>IF(7&lt;=DAY(EOMONTH($B$3,0)),7,"")</f>
        <v>7</v>
      </c>
      <c r="I7" s="14">
        <f>IF(8&lt;=DAY(EOMONTH($B$3,0)),8,"")</f>
        <v>8</v>
      </c>
      <c r="J7" s="14">
        <f>IF(9&lt;=DAY(EOMONTH($B$3,0)),9,"")</f>
        <v>9</v>
      </c>
      <c r="K7" s="14">
        <f>IF(10&lt;=DAY(EOMONTH($B$3,0)),10,"")</f>
        <v>10</v>
      </c>
      <c r="L7" s="14">
        <f>IF(11&lt;=DAY(EOMONTH($B$3,0)),11,"")</f>
        <v>11</v>
      </c>
      <c r="M7" s="14">
        <f>IF(12&lt;=DAY(EOMONTH($B$3,0)),12,"")</f>
        <v>12</v>
      </c>
      <c r="N7" s="14">
        <f>IF(13&lt;=DAY(EOMONTH($B$3,0)),13,"")</f>
        <v>13</v>
      </c>
      <c r="O7" s="14">
        <f>IF(14&lt;=DAY(EOMONTH($B$3,0)),14,"")</f>
        <v>14</v>
      </c>
      <c r="P7" s="14">
        <f>IF(15&lt;=DAY(EOMONTH($B$3,0)),15,"")</f>
        <v>15</v>
      </c>
      <c r="Q7" s="14">
        <f>IF(16&lt;=DAY(EOMONTH($B$3,0)),16,"")</f>
        <v>16</v>
      </c>
      <c r="R7" s="14">
        <f>IF(17&lt;=DAY(EOMONTH($B$3,0)),17,"")</f>
        <v>17</v>
      </c>
      <c r="S7" s="14">
        <f>IF(18&lt;=DAY(EOMONTH($B$3,0)),18,"")</f>
        <v>18</v>
      </c>
      <c r="T7" s="14">
        <f>IF(19&lt;=DAY(EOMONTH($B$3,0)),19,"")</f>
        <v>19</v>
      </c>
      <c r="U7" s="14">
        <f>IF(20&lt;=DAY(EOMONTH($B$3,0)),20,"")</f>
        <v>20</v>
      </c>
      <c r="V7" s="14">
        <f>IF(21&lt;=DAY(EOMONTH($B$3,0)),21,"")</f>
        <v>21</v>
      </c>
      <c r="W7" s="14">
        <f>IF(22&lt;=DAY(EOMONTH($B$3,0)),22,"")</f>
        <v>22</v>
      </c>
      <c r="X7" s="14">
        <f>IF(23&lt;=DAY(EOMONTH($B$3,0)),23,"")</f>
        <v>23</v>
      </c>
      <c r="Y7" s="14">
        <f>IF(24&lt;=DAY(EOMONTH($B$3,0)),24,"")</f>
        <v>24</v>
      </c>
      <c r="Z7" s="14">
        <f>IF(25&lt;=DAY(EOMONTH($B$3,0)),25,"")</f>
        <v>25</v>
      </c>
      <c r="AA7" s="14">
        <f>IF(26&lt;=DAY(EOMONTH($B$3,0)),26,"")</f>
        <v>26</v>
      </c>
      <c r="AB7" s="14">
        <f>IF(27&lt;=DAY(EOMONTH($B$3,0)),27,"")</f>
        <v>27</v>
      </c>
      <c r="AC7" s="14">
        <f>IF(28&lt;=DAY(EOMONTH($B$3,0)),28,"")</f>
        <v>28</v>
      </c>
      <c r="AD7" s="14">
        <f>IF(29&lt;=DAY(EOMONTH($B$3,0)),29,"")</f>
        <v>29</v>
      </c>
      <c r="AE7" s="14">
        <f>IF(30&lt;=DAY(EOMONTH($B$3,0)),30,"")</f>
        <v>30</v>
      </c>
      <c r="AF7" s="14">
        <f>IF(31&lt;=DAY(EOMONTH($B$3,0)),31,"")</f>
        <v>31</v>
      </c>
      <c r="AG7" s="13" t="s">
        <v>6</v>
      </c>
      <c r="AH7" s="13" t="s">
        <v>7</v>
      </c>
      <c r="AI7" s="13" t="s">
        <v>36</v>
      </c>
    </row>
    <row r="8" spans="1:35" ht="15.75" customHeight="1">
      <c r="A8" s="13"/>
      <c r="B8" s="15" t="str">
        <f t="shared" ref="B8:AF8" si="0">IF(B7="","",CHOOSE(WEEKDAY($B$3+B7-1,1),"日","月","火","水","木","金","土"))</f>
        <v>土</v>
      </c>
      <c r="C8" s="15" t="str">
        <f t="shared" si="0"/>
        <v>日</v>
      </c>
      <c r="D8" s="15" t="str">
        <f t="shared" si="0"/>
        <v>月</v>
      </c>
      <c r="E8" s="15" t="str">
        <f t="shared" si="0"/>
        <v>火</v>
      </c>
      <c r="F8" s="15" t="str">
        <f t="shared" si="0"/>
        <v>水</v>
      </c>
      <c r="G8" s="15" t="str">
        <f t="shared" si="0"/>
        <v>木</v>
      </c>
      <c r="H8" s="15" t="str">
        <f t="shared" si="0"/>
        <v>金</v>
      </c>
      <c r="I8" s="15" t="str">
        <f t="shared" si="0"/>
        <v>土</v>
      </c>
      <c r="J8" s="15" t="str">
        <f t="shared" si="0"/>
        <v>日</v>
      </c>
      <c r="K8" s="15" t="str">
        <f t="shared" si="0"/>
        <v>月</v>
      </c>
      <c r="L8" s="15" t="str">
        <f t="shared" si="0"/>
        <v>火</v>
      </c>
      <c r="M8" s="15" t="str">
        <f t="shared" si="0"/>
        <v>水</v>
      </c>
      <c r="N8" s="15" t="str">
        <f t="shared" si="0"/>
        <v>木</v>
      </c>
      <c r="O8" s="15" t="str">
        <f t="shared" si="0"/>
        <v>金</v>
      </c>
      <c r="P8" s="15" t="str">
        <f t="shared" si="0"/>
        <v>土</v>
      </c>
      <c r="Q8" s="15" t="str">
        <f t="shared" si="0"/>
        <v>日</v>
      </c>
      <c r="R8" s="15" t="str">
        <f t="shared" si="0"/>
        <v>月</v>
      </c>
      <c r="S8" s="15" t="str">
        <f t="shared" si="0"/>
        <v>火</v>
      </c>
      <c r="T8" s="15" t="str">
        <f t="shared" si="0"/>
        <v>水</v>
      </c>
      <c r="U8" s="15" t="str">
        <f t="shared" si="0"/>
        <v>木</v>
      </c>
      <c r="V8" s="15" t="str">
        <f t="shared" si="0"/>
        <v>金</v>
      </c>
      <c r="W8" s="15" t="str">
        <f t="shared" si="0"/>
        <v>土</v>
      </c>
      <c r="X8" s="15" t="str">
        <f t="shared" si="0"/>
        <v>日</v>
      </c>
      <c r="Y8" s="15" t="str">
        <f t="shared" si="0"/>
        <v>月</v>
      </c>
      <c r="Z8" s="15" t="str">
        <f t="shared" si="0"/>
        <v>火</v>
      </c>
      <c r="AA8" s="15" t="str">
        <f t="shared" si="0"/>
        <v>水</v>
      </c>
      <c r="AB8" s="15" t="str">
        <f t="shared" si="0"/>
        <v>木</v>
      </c>
      <c r="AC8" s="15" t="str">
        <f t="shared" si="0"/>
        <v>金</v>
      </c>
      <c r="AD8" s="15" t="str">
        <f t="shared" si="0"/>
        <v>土</v>
      </c>
      <c r="AE8" s="15" t="str">
        <f t="shared" si="0"/>
        <v>日</v>
      </c>
      <c r="AF8" s="15" t="str">
        <f t="shared" si="0"/>
        <v>月</v>
      </c>
      <c r="AG8" s="13"/>
      <c r="AH8" s="13"/>
      <c r="AI8" s="13"/>
    </row>
    <row r="9" spans="1:35" ht="15.75" customHeight="1">
      <c r="A9" s="16" t="s">
        <v>8</v>
      </c>
      <c r="B9" s="17" t="s">
        <v>9</v>
      </c>
      <c r="C9" s="17" t="s">
        <v>9</v>
      </c>
      <c r="D9" s="17" t="s">
        <v>10</v>
      </c>
      <c r="E9" s="17" t="s">
        <v>11</v>
      </c>
      <c r="F9" s="17" t="s">
        <v>11</v>
      </c>
      <c r="G9" s="17" t="s">
        <v>12</v>
      </c>
      <c r="H9" s="17" t="s">
        <v>10</v>
      </c>
      <c r="I9" s="17" t="s">
        <v>9</v>
      </c>
      <c r="J9" s="17" t="s">
        <v>11</v>
      </c>
      <c r="K9" s="17" t="s">
        <v>12</v>
      </c>
      <c r="L9" s="18"/>
      <c r="M9" s="18"/>
      <c r="N9" s="18"/>
      <c r="O9" s="18"/>
      <c r="P9" s="18"/>
      <c r="Q9" s="18"/>
      <c r="R9" s="18"/>
      <c r="S9" s="18"/>
      <c r="T9" s="18"/>
      <c r="U9" s="18"/>
      <c r="V9" s="18"/>
      <c r="W9" s="18"/>
      <c r="X9" s="18"/>
      <c r="Y9" s="18"/>
      <c r="Z9" s="18"/>
      <c r="AA9" s="18"/>
      <c r="AB9" s="18"/>
      <c r="AC9" s="18"/>
      <c r="AD9" s="18"/>
      <c r="AE9" s="18"/>
      <c r="AF9" s="18"/>
      <c r="AG9" s="16" t="s">
        <v>37</v>
      </c>
      <c r="AH9" s="19">
        <f t="shared" ref="AH9:AH20" si="1">COUNTA(B9:AF9)-COUNTIF(B9:AF9,"休")</f>
        <v>8</v>
      </c>
      <c r="AI9" s="19">
        <f>ROUND(SUMPRODUCT(IFERROR(INDEX(凡例!$F$5:$F$9,MATCH(B9:AF9,凡例!$A$5:$A$9,0)),0)),1)</f>
        <v>0</v>
      </c>
    </row>
    <row r="10" spans="1:35" ht="15.75" customHeight="1">
      <c r="A10" s="20"/>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20"/>
      <c r="AH10" s="19">
        <f t="shared" si="1"/>
        <v>0</v>
      </c>
      <c r="AI10" s="19">
        <f>ROUND(SUMPRODUCT(IFERROR(INDEX(凡例!$F$5:$F$9,MATCH(B10:AF10,凡例!$A$5:$A$9,0)),0)),1)</f>
        <v>0</v>
      </c>
    </row>
    <row r="11" spans="1:35" ht="15.75" customHeight="1">
      <c r="A11" s="20"/>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20"/>
      <c r="AH11" s="19">
        <f t="shared" si="1"/>
        <v>0</v>
      </c>
      <c r="AI11" s="19">
        <f>ROUND(SUMPRODUCT(IFERROR(INDEX(凡例!$F$5:$F$9,MATCH(B11:AF11,凡例!$A$5:$A$9,0)),0)),1)</f>
        <v>0</v>
      </c>
    </row>
    <row r="12" spans="1:35" ht="15.75" customHeight="1">
      <c r="A12" s="20"/>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20"/>
      <c r="AH12" s="19">
        <f t="shared" si="1"/>
        <v>0</v>
      </c>
      <c r="AI12" s="19">
        <f>ROUND(SUMPRODUCT(IFERROR(INDEX(凡例!$F$5:$F$9,MATCH(B12:AF12,凡例!$A$5:$A$9,0)),0)),1)</f>
        <v>0</v>
      </c>
    </row>
    <row r="13" spans="1:35" ht="15.75" customHeight="1">
      <c r="A13" s="20"/>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20"/>
      <c r="AH13" s="19">
        <f t="shared" si="1"/>
        <v>0</v>
      </c>
      <c r="AI13" s="19">
        <f>ROUND(SUMPRODUCT(IFERROR(INDEX(凡例!$F$5:$F$9,MATCH(B13:AF13,凡例!$A$5:$A$9,0)),0)),1)</f>
        <v>0</v>
      </c>
    </row>
    <row r="14" spans="1:35" ht="15.75" customHeight="1">
      <c r="A14" s="20"/>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20"/>
      <c r="AH14" s="19">
        <f t="shared" si="1"/>
        <v>0</v>
      </c>
      <c r="AI14" s="19">
        <f>ROUND(SUMPRODUCT(IFERROR(INDEX(凡例!$F$5:$F$9,MATCH(B14:AF14,凡例!$A$5:$A$9,0)),0)),1)</f>
        <v>0</v>
      </c>
    </row>
    <row r="15" spans="1:35" ht="15.75" customHeight="1">
      <c r="A15" s="20"/>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20"/>
      <c r="AH15" s="19">
        <f t="shared" si="1"/>
        <v>0</v>
      </c>
      <c r="AI15" s="19">
        <f>ROUND(SUMPRODUCT(IFERROR(INDEX(凡例!$F$5:$F$9,MATCH(B15:AF15,凡例!$A$5:$A$9,0)),0)),1)</f>
        <v>0</v>
      </c>
    </row>
    <row r="16" spans="1:35" ht="15.75" customHeight="1">
      <c r="A16" s="20"/>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20"/>
      <c r="AH16" s="19">
        <f t="shared" si="1"/>
        <v>0</v>
      </c>
      <c r="AI16" s="19">
        <f>ROUND(SUMPRODUCT(IFERROR(INDEX(凡例!$F$5:$F$9,MATCH(B16:AF16,凡例!$A$5:$A$9,0)),0)),1)</f>
        <v>0</v>
      </c>
    </row>
    <row r="17" spans="1:35" ht="15.75" customHeight="1">
      <c r="A17" s="20"/>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20"/>
      <c r="AH17" s="19">
        <f t="shared" si="1"/>
        <v>0</v>
      </c>
      <c r="AI17" s="19">
        <f>ROUND(SUMPRODUCT(IFERROR(INDEX(凡例!$F$5:$F$9,MATCH(B17:AF17,凡例!$A$5:$A$9,0)),0)),1)</f>
        <v>0</v>
      </c>
    </row>
    <row r="18" spans="1:35" ht="15.75" customHeight="1">
      <c r="A18" s="20"/>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20"/>
      <c r="AH18" s="19">
        <f t="shared" si="1"/>
        <v>0</v>
      </c>
      <c r="AI18" s="19">
        <f>ROUND(SUMPRODUCT(IFERROR(INDEX(凡例!$F$5:$F$9,MATCH(B18:AF18,凡例!$A$5:$A$9,0)),0)),1)</f>
        <v>0</v>
      </c>
    </row>
    <row r="19" spans="1:35" ht="15.75" customHeight="1">
      <c r="A19" s="20"/>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20"/>
      <c r="AH19" s="19">
        <f t="shared" si="1"/>
        <v>0</v>
      </c>
      <c r="AI19" s="19">
        <f>ROUND(SUMPRODUCT(IFERROR(INDEX(凡例!$F$5:$F$9,MATCH(B19:AF19,凡例!$A$5:$A$9,0)),0)),1)</f>
        <v>0</v>
      </c>
    </row>
    <row r="20" spans="1:35" ht="15.75" customHeight="1">
      <c r="A20" s="20"/>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20"/>
      <c r="AH20" s="19">
        <f t="shared" si="1"/>
        <v>0</v>
      </c>
      <c r="AI20" s="19">
        <f>ROUND(SUMPRODUCT(IFERROR(INDEX(凡例!$F$5:$F$9,MATCH(B20:AF20,凡例!$A$5:$A$9,0)),0)),1)</f>
        <v>0</v>
      </c>
    </row>
    <row r="22" spans="1:35">
      <c r="A22" s="12" t="s">
        <v>13</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row>
  </sheetData>
  <mergeCells count="9">
    <mergeCell ref="A22:AI22"/>
    <mergeCell ref="A1:AI1"/>
    <mergeCell ref="B3:D3"/>
    <mergeCell ref="G3:L3"/>
    <mergeCell ref="A4:AI4"/>
    <mergeCell ref="A7:A8"/>
    <mergeCell ref="AG7:AG8"/>
    <mergeCell ref="AH7:AH8"/>
    <mergeCell ref="AI7:AI8"/>
  </mergeCells>
  <phoneticPr fontId="7" type="noConversion"/>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xr:uid="{00000000-0002-0000-0000-000000000000}">
          <x14:formula1>
            <xm:f>凡例!$A$5:$A$9</xm:f>
          </x14:formula1>
          <x14:formula2>
            <xm:f>0</xm:f>
          </x14:formula2>
          <xm:sqref>B9:AF20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showGridLines="0" zoomScaleNormal="100" workbookViewId="0">
      <selection activeCell="F36" sqref="F36"/>
    </sheetView>
  </sheetViews>
  <sheetFormatPr baseColWidth="10" defaultColWidth="8.6640625" defaultRowHeight="15"/>
  <cols>
    <col min="1" max="1" width="12" customWidth="1"/>
    <col min="2" max="2" width="28" customWidth="1"/>
    <col min="3" max="4" width="10" customWidth="1"/>
    <col min="5" max="5" width="12" customWidth="1"/>
    <col min="6" max="6" width="14" customWidth="1"/>
  </cols>
  <sheetData>
    <row r="1" spans="1:6" ht="21.75" customHeight="1">
      <c r="A1" s="2" t="s">
        <v>14</v>
      </c>
      <c r="B1" s="2"/>
      <c r="C1" s="2"/>
      <c r="D1" s="2"/>
      <c r="E1" s="2"/>
      <c r="F1" s="2"/>
    </row>
    <row r="2" spans="1:6">
      <c r="A2" s="1" t="s">
        <v>15</v>
      </c>
      <c r="B2" s="1"/>
      <c r="C2" s="1"/>
      <c r="D2" s="1"/>
      <c r="E2" s="1"/>
      <c r="F2" s="1"/>
    </row>
    <row r="4" spans="1:6" ht="28">
      <c r="A4" s="4" t="s">
        <v>16</v>
      </c>
      <c r="B4" s="4" t="s">
        <v>17</v>
      </c>
      <c r="C4" s="4" t="s">
        <v>18</v>
      </c>
      <c r="D4" s="4" t="s">
        <v>19</v>
      </c>
      <c r="E4" s="4" t="s">
        <v>20</v>
      </c>
      <c r="F4" s="4" t="s">
        <v>21</v>
      </c>
    </row>
    <row r="5" spans="1:6" ht="18">
      <c r="A5" s="5" t="s">
        <v>9</v>
      </c>
      <c r="B5" s="6" t="s">
        <v>22</v>
      </c>
      <c r="C5" s="7" t="s">
        <v>23</v>
      </c>
      <c r="D5" s="7" t="s">
        <v>24</v>
      </c>
      <c r="E5" s="5">
        <v>1</v>
      </c>
      <c r="F5" s="3">
        <f>IF(OR(C5="",D5=""),0,ROUND((D5-C5)*24-E5,1))</f>
        <v>6</v>
      </c>
    </row>
    <row r="6" spans="1:6" ht="18">
      <c r="A6" s="5" t="s">
        <v>11</v>
      </c>
      <c r="B6" s="6" t="s">
        <v>25</v>
      </c>
      <c r="C6" s="7" t="s">
        <v>26</v>
      </c>
      <c r="D6" s="7" t="s">
        <v>27</v>
      </c>
      <c r="E6" s="5">
        <v>1</v>
      </c>
      <c r="F6" s="3">
        <f>IF(OR(C6="",D6=""),0,ROUND((D6-C6)*24-E6,1))</f>
        <v>6</v>
      </c>
    </row>
    <row r="7" spans="1:6" ht="18">
      <c r="A7" s="5" t="s">
        <v>12</v>
      </c>
      <c r="B7" s="6" t="s">
        <v>28</v>
      </c>
      <c r="C7" s="7" t="s">
        <v>29</v>
      </c>
      <c r="D7" s="7" t="s">
        <v>30</v>
      </c>
      <c r="E7" s="5">
        <v>1</v>
      </c>
      <c r="F7" s="3">
        <f>IF(OR(C7="",D7=""),0,ROUND((D7-C7)*24-E7,1))</f>
        <v>6</v>
      </c>
    </row>
    <row r="8" spans="1:6" ht="18">
      <c r="A8" s="5" t="s">
        <v>31</v>
      </c>
      <c r="B8" s="6" t="s">
        <v>32</v>
      </c>
      <c r="C8" s="7" t="s">
        <v>33</v>
      </c>
      <c r="D8" s="7" t="s">
        <v>34</v>
      </c>
      <c r="E8" s="5">
        <v>1</v>
      </c>
      <c r="F8" s="3">
        <f>IF(OR(C8="",D8=""),0,ROUND((D8-C8)*24-E8,1))</f>
        <v>8</v>
      </c>
    </row>
    <row r="9" spans="1:6" ht="28">
      <c r="A9" s="5" t="s">
        <v>10</v>
      </c>
      <c r="B9" s="6" t="s">
        <v>35</v>
      </c>
      <c r="C9" s="7"/>
      <c r="D9" s="7"/>
      <c r="E9" s="5">
        <v>0</v>
      </c>
      <c r="F9" s="3">
        <f>IF(OR(C9="",D9=""),0,ROUND((D9-C9)*24-E9,1))</f>
        <v>0</v>
      </c>
    </row>
  </sheetData>
  <mergeCells count="2">
    <mergeCell ref="A1:F1"/>
    <mergeCell ref="A2:F2"/>
  </mergeCells>
  <phoneticPr fontId="7" type="noConversion"/>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워크시트</vt:lpstr>
      </vt:variant>
      <vt:variant>
        <vt:i4>2</vt:i4>
      </vt:variant>
    </vt:vector>
  </HeadingPairs>
  <TitlesOfParts>
    <vt:vector size="2" baseType="lpstr">
      <vt:lpstr>勤務表</vt:lpstr>
      <vt:lpstr>凡例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샤플2</cp:lastModifiedBy>
  <cp:revision>0</cp:revision>
  <dcterms:created xsi:type="dcterms:W3CDTF">2026-07-31T01:18:45Z</dcterms:created>
  <dcterms:modified xsi:type="dcterms:W3CDTF">2026-07-31T01:21:57Z</dcterms:modified>
  <dc:language>en-US</dc:language>
</cp:coreProperties>
</file>