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AF71746D-2906-49D9-8B02-F69C75E49AAD}" xr6:coauthVersionLast="47" xr6:coauthVersionMax="47" xr10:uidLastSave="{00000000-0000-0000-0000-000000000000}"/>
  <bookViews>
    <workbookView xWindow="25080" yWindow="-120" windowWidth="25440" windowHeight="15270" xr2:uid="{22E4FDEC-9457-4D99-A43C-360BD629F0A5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D16" i="2"/>
  <c r="G16" i="2"/>
  <c r="H16" i="2"/>
  <c r="J16" i="2"/>
  <c r="I17" i="2"/>
  <c r="I18" i="2"/>
</calcChain>
</file>

<file path=xl/sharedStrings.xml><?xml version="1.0" encoding="utf-8"?>
<sst xmlns="http://schemas.openxmlformats.org/spreadsheetml/2006/main" count="105" uniqueCount="52">
  <si>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</si>
  <si>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</si>
  <si>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</si>
  <si>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</si>
  <si>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</si>
  <si>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</si>
  <si>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</si>
  <si>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</si>
  <si>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</si>
  <si>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</si>
  <si>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Appr. Date</t>
  </si>
  <si>
    <t>ECF Area</t>
  </si>
  <si>
    <t>Other Parcels in Sale</t>
  </si>
  <si>
    <t>Land Table</t>
  </si>
  <si>
    <t>41-11-11-180-007</t>
  </si>
  <si>
    <t>7292 ELDRED DR NE</t>
  </si>
  <si>
    <t>WD</t>
  </si>
  <si>
    <t>19-MULTI PARCEL ARM'S LENGTH</t>
  </si>
  <si>
    <t>00012</t>
  </si>
  <si>
    <t>41-11-11-178-006</t>
  </si>
  <si>
    <t>BOSTWICK\LF</t>
  </si>
  <si>
    <t>41-11-11-203-005</t>
  </si>
  <si>
    <t>7445 DAVIES DR NE</t>
  </si>
  <si>
    <t>03-ARM'S LENGTH</t>
  </si>
  <si>
    <t>41-11-11-277-052</t>
  </si>
  <si>
    <t>7259 DAVIES DR NE</t>
  </si>
  <si>
    <t>41-11-11-327-012</t>
  </si>
  <si>
    <t>7122 ELDRED DR NE</t>
  </si>
  <si>
    <t>41-11-11-326-010</t>
  </si>
  <si>
    <t>41-11-11-377-014</t>
  </si>
  <si>
    <t>6970 KITSON DR NE</t>
  </si>
  <si>
    <t>41-11-11-376-015</t>
  </si>
  <si>
    <t>41-11-11-381-025</t>
  </si>
  <si>
    <t>6824 KITSON DR NE</t>
  </si>
  <si>
    <t>41-11-11-428-006</t>
  </si>
  <si>
    <t>7027 GOLDENROD DR NE</t>
  </si>
  <si>
    <t>41-11-11-429-005</t>
  </si>
  <si>
    <t>41-11-11-451-009</t>
  </si>
  <si>
    <t>6792 KITSON DR NE</t>
  </si>
  <si>
    <t>41-11-11-478-015</t>
  </si>
  <si>
    <t>6887 GOLDENROD DR NE</t>
  </si>
  <si>
    <t>41-11-11-478-031</t>
  </si>
  <si>
    <t>6851 GOLDENROD DR NE</t>
  </si>
  <si>
    <t>41-11-14-202-015</t>
  </si>
  <si>
    <t>6772 KITSON DR NE</t>
  </si>
  <si>
    <t>41-11-14-202-027</t>
  </si>
  <si>
    <t>6754 KITSON DR NE</t>
  </si>
  <si>
    <t>41-11-14-234-003</t>
  </si>
  <si>
    <t>8629 BELDING RD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</si>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</sst>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49" fontId="3" fillId="3" borderId="2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70E98-8A88-49FA-9B7B-1A0706430312}">
  <dimension ref="A1:BL18"/>
  <sheetViews>
    <sheetView tabSelected="1" workbookViewId="0">
      <selection activeCell="K26" sqref="K26"/>
    </sheetView>
  </sheetViews>
  <sheetFormatPr defaultRowHeight="15" x14ac:dyDescent="0.25"/>
  <cols>
    <col min="1" max="1" width="13.140625" style="8" bestFit="1" customWidth="1"/>
    <col min="2" max="2" width="17.7109375" style="8" bestFit="1" customWidth="1"/>
    <col min="3" max="3" width="7.28515625" style="9" bestFit="1" customWidth="1"/>
    <col min="4" max="4" width="10" style="10" bestFit="1" customWidth="1"/>
    <col min="5" max="5" width="4.5703125" style="8" bestFit="1" customWidth="1"/>
    <col min="6" max="6" width="22.85546875" style="8" bestFit="1" customWidth="1"/>
    <col min="7" max="7" width="10" style="10" bestFit="1" customWidth="1"/>
    <col min="8" max="8" width="11" style="10" bestFit="1" customWidth="1"/>
    <col min="9" max="9" width="9.7109375" style="11" bestFit="1" customWidth="1"/>
    <col min="10" max="10" width="10.28515625" style="10" bestFit="1" customWidth="1"/>
    <col min="11" max="11" width="8" style="9" bestFit="1" customWidth="1"/>
    <col min="12" max="12" width="6.85546875" style="28" bestFit="1" customWidth="1"/>
    <col min="13" max="13" width="14.85546875" style="8" bestFit="1" customWidth="1"/>
    <col min="14" max="14" width="9.85546875" style="8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  <col min="28" max="30" width="9.140625" style="8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3" t="s">
        <v>10</v>
      </c>
      <c r="L1" s="6" t="s">
        <v>11</v>
      </c>
      <c r="M1" s="2" t="s">
        <v>12</v>
      </c>
      <c r="N1" s="2" t="s">
        <v>13</v>
      </c>
      <c r="AB1" s="7"/>
      <c r="AC1" s="7"/>
      <c r="AD1" s="7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8" t="s">
        <v>14</v>
      </c>
      <c r="B2" s="8" t="s">
        <v>15</v>
      </c>
      <c r="C2" s="9">
        <v>45177</v>
      </c>
      <c r="D2" s="10">
        <v>750000</v>
      </c>
      <c r="E2" s="8" t="s">
        <v>16</v>
      </c>
      <c r="F2" s="8" t="s">
        <v>17</v>
      </c>
      <c r="G2" s="10">
        <v>750000</v>
      </c>
      <c r="H2" s="10">
        <v>371500</v>
      </c>
      <c r="I2" s="11">
        <f>H2/G2*100</f>
        <v>49.533333333333331</v>
      </c>
      <c r="J2" s="10">
        <v>768988</v>
      </c>
      <c r="L2" s="12" t="s">
        <v>18</v>
      </c>
      <c r="M2" s="8" t="s">
        <v>19</v>
      </c>
      <c r="N2" s="8" t="s">
        <v>20</v>
      </c>
      <c r="AL2" s="1"/>
      <c r="BC2" s="1"/>
      <c r="BE2" s="1"/>
    </row>
    <row r="3" spans="1:64" x14ac:dyDescent="0.25">
      <c r="A3" s="8" t="s">
        <v>21</v>
      </c>
      <c r="B3" s="8" t="s">
        <v>22</v>
      </c>
      <c r="C3" s="9">
        <v>45188</v>
      </c>
      <c r="D3" s="10">
        <v>790000</v>
      </c>
      <c r="E3" s="8" t="s">
        <v>16</v>
      </c>
      <c r="F3" s="8" t="s">
        <v>23</v>
      </c>
      <c r="G3" s="10">
        <v>790000</v>
      </c>
      <c r="H3" s="10">
        <v>302800</v>
      </c>
      <c r="I3" s="11">
        <f>H3/G3*100</f>
        <v>38.329113924050631</v>
      </c>
      <c r="J3" s="10">
        <v>768034</v>
      </c>
      <c r="L3" s="12" t="s">
        <v>18</v>
      </c>
      <c r="N3" s="8" t="s">
        <v>20</v>
      </c>
    </row>
    <row r="4" spans="1:64" x14ac:dyDescent="0.25">
      <c r="A4" s="8" t="s">
        <v>21</v>
      </c>
      <c r="B4" s="8" t="s">
        <v>22</v>
      </c>
      <c r="C4" s="9">
        <v>45226</v>
      </c>
      <c r="D4" s="10">
        <v>875000</v>
      </c>
      <c r="E4" s="8" t="s">
        <v>16</v>
      </c>
      <c r="F4" s="8" t="s">
        <v>23</v>
      </c>
      <c r="G4" s="10">
        <v>875000</v>
      </c>
      <c r="H4" s="10">
        <v>302800</v>
      </c>
      <c r="I4" s="11">
        <f>H4/G4*100</f>
        <v>34.605714285714285</v>
      </c>
      <c r="J4" s="10">
        <v>768034</v>
      </c>
      <c r="L4" s="12" t="s">
        <v>18</v>
      </c>
      <c r="N4" s="8" t="s">
        <v>20</v>
      </c>
    </row>
    <row r="5" spans="1:64" x14ac:dyDescent="0.25">
      <c r="A5" s="8" t="s">
        <v>24</v>
      </c>
      <c r="B5" s="8" t="s">
        <v>25</v>
      </c>
      <c r="C5" s="9">
        <v>45107</v>
      </c>
      <c r="D5" s="10">
        <v>2129100</v>
      </c>
      <c r="E5" s="8" t="s">
        <v>16</v>
      </c>
      <c r="F5" s="8" t="s">
        <v>23</v>
      </c>
      <c r="G5" s="10">
        <v>2129100</v>
      </c>
      <c r="H5" s="10">
        <v>654600</v>
      </c>
      <c r="I5" s="11">
        <f>H5/G5*100</f>
        <v>30.745385374101737</v>
      </c>
      <c r="J5" s="10">
        <v>2021238</v>
      </c>
      <c r="L5" s="12" t="s">
        <v>18</v>
      </c>
      <c r="N5" s="8" t="s">
        <v>20</v>
      </c>
    </row>
    <row r="6" spans="1:64" x14ac:dyDescent="0.25">
      <c r="A6" s="8" t="s">
        <v>26</v>
      </c>
      <c r="B6" s="8" t="s">
        <v>27</v>
      </c>
      <c r="C6" s="9">
        <v>45467</v>
      </c>
      <c r="D6" s="10">
        <v>950000</v>
      </c>
      <c r="E6" s="8" t="s">
        <v>16</v>
      </c>
      <c r="F6" s="8" t="s">
        <v>17</v>
      </c>
      <c r="G6" s="10">
        <v>950000</v>
      </c>
      <c r="H6" s="10">
        <v>359300</v>
      </c>
      <c r="I6" s="11">
        <f>H6/G6*100</f>
        <v>37.821052631578951</v>
      </c>
      <c r="J6" s="10">
        <v>718571</v>
      </c>
      <c r="L6" s="12" t="s">
        <v>18</v>
      </c>
      <c r="M6" s="8" t="s">
        <v>28</v>
      </c>
      <c r="N6" s="8" t="s">
        <v>20</v>
      </c>
    </row>
    <row r="7" spans="1:64" x14ac:dyDescent="0.25">
      <c r="A7" s="8" t="s">
        <v>29</v>
      </c>
      <c r="B7" s="8" t="s">
        <v>30</v>
      </c>
      <c r="C7" s="9">
        <v>45622</v>
      </c>
      <c r="D7" s="10">
        <v>1175000</v>
      </c>
      <c r="E7" s="8" t="s">
        <v>16</v>
      </c>
      <c r="F7" s="8" t="s">
        <v>17</v>
      </c>
      <c r="G7" s="10">
        <v>1175000</v>
      </c>
      <c r="H7" s="10">
        <v>715300</v>
      </c>
      <c r="I7" s="11">
        <f>H7/G7*100</f>
        <v>60.876595744680849</v>
      </c>
      <c r="J7" s="10">
        <v>1539595</v>
      </c>
      <c r="L7" s="12" t="s">
        <v>18</v>
      </c>
      <c r="M7" s="8" t="s">
        <v>31</v>
      </c>
      <c r="N7" s="8" t="s">
        <v>20</v>
      </c>
    </row>
    <row r="8" spans="1:64" x14ac:dyDescent="0.25">
      <c r="A8" s="8" t="s">
        <v>32</v>
      </c>
      <c r="B8" s="8" t="s">
        <v>33</v>
      </c>
      <c r="C8" s="9">
        <v>45562</v>
      </c>
      <c r="D8" s="10">
        <v>895000</v>
      </c>
      <c r="E8" s="8" t="s">
        <v>16</v>
      </c>
      <c r="F8" s="8" t="s">
        <v>23</v>
      </c>
      <c r="G8" s="10">
        <v>895000</v>
      </c>
      <c r="H8" s="10">
        <v>335700</v>
      </c>
      <c r="I8" s="11">
        <f>H8/G8*100</f>
        <v>37.508379888268159</v>
      </c>
      <c r="J8" s="10">
        <v>866942</v>
      </c>
      <c r="L8" s="12" t="s">
        <v>18</v>
      </c>
      <c r="N8" s="8" t="s">
        <v>20</v>
      </c>
    </row>
    <row r="9" spans="1:64" x14ac:dyDescent="0.25">
      <c r="A9" s="8" t="s">
        <v>34</v>
      </c>
      <c r="B9" s="8" t="s">
        <v>35</v>
      </c>
      <c r="C9" s="9">
        <v>45219</v>
      </c>
      <c r="D9" s="10">
        <v>714900</v>
      </c>
      <c r="E9" s="8" t="s">
        <v>16</v>
      </c>
      <c r="F9" s="8" t="s">
        <v>17</v>
      </c>
      <c r="G9" s="10">
        <v>714900</v>
      </c>
      <c r="H9" s="10">
        <v>207900</v>
      </c>
      <c r="I9" s="11">
        <f>H9/G9*100</f>
        <v>29.08099034830046</v>
      </c>
      <c r="J9" s="10">
        <v>432790</v>
      </c>
      <c r="L9" s="12" t="s">
        <v>18</v>
      </c>
      <c r="M9" s="8" t="s">
        <v>36</v>
      </c>
      <c r="N9" s="8" t="s">
        <v>20</v>
      </c>
    </row>
    <row r="10" spans="1:64" x14ac:dyDescent="0.25">
      <c r="A10" s="8" t="s">
        <v>37</v>
      </c>
      <c r="B10" s="8" t="s">
        <v>38</v>
      </c>
      <c r="C10" s="9">
        <v>45023</v>
      </c>
      <c r="D10" s="10">
        <v>770000</v>
      </c>
      <c r="E10" s="8" t="s">
        <v>16</v>
      </c>
      <c r="F10" s="8" t="s">
        <v>23</v>
      </c>
      <c r="G10" s="10">
        <v>770000</v>
      </c>
      <c r="H10" s="10">
        <v>382600</v>
      </c>
      <c r="I10" s="11">
        <f>H10/G10*100</f>
        <v>49.688311688311686</v>
      </c>
      <c r="J10" s="10">
        <v>888591</v>
      </c>
      <c r="L10" s="12" t="s">
        <v>18</v>
      </c>
      <c r="N10" s="8" t="s">
        <v>20</v>
      </c>
    </row>
    <row r="11" spans="1:64" x14ac:dyDescent="0.25">
      <c r="A11" s="8" t="s">
        <v>39</v>
      </c>
      <c r="B11" s="8" t="s">
        <v>40</v>
      </c>
      <c r="C11" s="9">
        <v>45153</v>
      </c>
      <c r="D11" s="10">
        <v>800000</v>
      </c>
      <c r="E11" s="8" t="s">
        <v>16</v>
      </c>
      <c r="F11" s="8" t="s">
        <v>23</v>
      </c>
      <c r="G11" s="10">
        <v>800000</v>
      </c>
      <c r="H11" s="10">
        <v>246600</v>
      </c>
      <c r="I11" s="11">
        <f>H11/G11*100</f>
        <v>30.825000000000003</v>
      </c>
      <c r="J11" s="10">
        <v>623934</v>
      </c>
      <c r="L11" s="12" t="s">
        <v>18</v>
      </c>
      <c r="N11" s="8" t="s">
        <v>20</v>
      </c>
    </row>
    <row r="12" spans="1:64" x14ac:dyDescent="0.25">
      <c r="A12" s="8" t="s">
        <v>41</v>
      </c>
      <c r="B12" s="8" t="s">
        <v>42</v>
      </c>
      <c r="C12" s="9">
        <v>45569</v>
      </c>
      <c r="D12" s="10">
        <v>650000</v>
      </c>
      <c r="E12" s="8" t="s">
        <v>16</v>
      </c>
      <c r="F12" s="8" t="s">
        <v>23</v>
      </c>
      <c r="G12" s="10">
        <v>650000</v>
      </c>
      <c r="H12" s="10">
        <v>165400</v>
      </c>
      <c r="I12" s="11">
        <f>H12/G12*100</f>
        <v>25.446153846153845</v>
      </c>
      <c r="J12" s="10">
        <v>413686</v>
      </c>
      <c r="L12" s="12" t="s">
        <v>18</v>
      </c>
      <c r="N12" s="8" t="s">
        <v>20</v>
      </c>
    </row>
    <row r="13" spans="1:64" x14ac:dyDescent="0.25">
      <c r="A13" s="8" t="s">
        <v>43</v>
      </c>
      <c r="B13" s="8" t="s">
        <v>44</v>
      </c>
      <c r="C13" s="9">
        <v>45113</v>
      </c>
      <c r="D13" s="10">
        <v>846600</v>
      </c>
      <c r="E13" s="8" t="s">
        <v>16</v>
      </c>
      <c r="F13" s="8" t="s">
        <v>23</v>
      </c>
      <c r="G13" s="10">
        <v>846600</v>
      </c>
      <c r="H13" s="10">
        <v>305000</v>
      </c>
      <c r="I13" s="11">
        <f>H13/G13*100</f>
        <v>36.026458776281594</v>
      </c>
      <c r="J13" s="10">
        <v>824280</v>
      </c>
      <c r="L13" s="12" t="s">
        <v>18</v>
      </c>
      <c r="N13" s="8" t="s">
        <v>20</v>
      </c>
    </row>
    <row r="14" spans="1:64" x14ac:dyDescent="0.25">
      <c r="A14" s="8" t="s">
        <v>45</v>
      </c>
      <c r="B14" s="8" t="s">
        <v>46</v>
      </c>
      <c r="C14" s="9">
        <v>45743</v>
      </c>
      <c r="D14" s="10">
        <v>590000</v>
      </c>
      <c r="E14" s="8" t="s">
        <v>16</v>
      </c>
      <c r="F14" s="8" t="s">
        <v>23</v>
      </c>
      <c r="G14" s="10">
        <v>590000</v>
      </c>
      <c r="H14" s="10">
        <v>228400</v>
      </c>
      <c r="I14" s="11">
        <f>H14/G14*100</f>
        <v>38.711864406779661</v>
      </c>
      <c r="J14" s="10">
        <v>345541</v>
      </c>
      <c r="L14" s="12" t="s">
        <v>18</v>
      </c>
      <c r="N14" s="8" t="s">
        <v>20</v>
      </c>
    </row>
    <row r="15" spans="1:64" ht="15.75" thickBot="1" x14ac:dyDescent="0.3">
      <c r="A15" s="8" t="s">
        <v>47</v>
      </c>
      <c r="B15" s="8" t="s">
        <v>48</v>
      </c>
      <c r="C15" s="9">
        <v>45377</v>
      </c>
      <c r="D15" s="10">
        <v>360000</v>
      </c>
      <c r="E15" s="8" t="s">
        <v>16</v>
      </c>
      <c r="F15" s="8" t="s">
        <v>23</v>
      </c>
      <c r="G15" s="10">
        <v>360000</v>
      </c>
      <c r="H15" s="10">
        <v>95300</v>
      </c>
      <c r="I15" s="11">
        <f>H15/G15*100</f>
        <v>26.472222222222225</v>
      </c>
      <c r="J15" s="10">
        <v>243372</v>
      </c>
      <c r="L15" s="12" t="s">
        <v>18</v>
      </c>
      <c r="N15" s="8" t="s">
        <v>20</v>
      </c>
    </row>
    <row r="16" spans="1:64" ht="15.75" thickTop="1" x14ac:dyDescent="0.25">
      <c r="A16" s="13"/>
      <c r="B16" s="13"/>
      <c r="C16" s="14" t="s">
        <v>49</v>
      </c>
      <c r="D16" s="15">
        <f>+SUM(D2:D15)</f>
        <v>12295600</v>
      </c>
      <c r="E16" s="13"/>
      <c r="F16" s="13"/>
      <c r="G16" s="15">
        <f>+SUM(G2:G15)</f>
        <v>12295600</v>
      </c>
      <c r="H16" s="15">
        <f>+SUM(H2:H15)</f>
        <v>4673200</v>
      </c>
      <c r="I16" s="16"/>
      <c r="J16" s="15">
        <f>+SUM(J2:J15)</f>
        <v>11223596</v>
      </c>
      <c r="K16" s="14"/>
      <c r="L16" s="17"/>
      <c r="M16" s="13"/>
      <c r="N16" s="13"/>
    </row>
    <row r="17" spans="1:14" x14ac:dyDescent="0.25">
      <c r="A17" s="18"/>
      <c r="B17" s="18"/>
      <c r="C17" s="19"/>
      <c r="D17" s="20"/>
      <c r="E17" s="18"/>
      <c r="F17" s="18"/>
      <c r="G17" s="20"/>
      <c r="H17" s="20" t="s">
        <v>50</v>
      </c>
      <c r="I17" s="21">
        <f>H16/G16*100</f>
        <v>38.007091967858422</v>
      </c>
      <c r="J17" s="20"/>
      <c r="K17" s="19"/>
      <c r="L17" s="22"/>
      <c r="M17" s="18"/>
      <c r="N17" s="18"/>
    </row>
    <row r="18" spans="1:14" x14ac:dyDescent="0.25">
      <c r="A18" s="23"/>
      <c r="B18" s="23"/>
      <c r="C18" s="24"/>
      <c r="D18" s="25"/>
      <c r="E18" s="23"/>
      <c r="F18" s="23"/>
      <c r="G18" s="25"/>
      <c r="H18" s="25" t="s">
        <v>51</v>
      </c>
      <c r="I18" s="26">
        <f>STDEV(I2:I15)</f>
        <v>9.9249639523140729</v>
      </c>
      <c r="J18" s="25"/>
      <c r="K18" s="24"/>
      <c r="L18" s="27"/>
      <c r="M18" s="23"/>
      <c r="N18" s="23"/>
    </row>
  </sheetData>
  <conditionalFormatting sqref="A2:N1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BOSTWICK LF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9CE6D-1BE4-48EF-8799-0E5353056D6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2025-12-10T15:21:56Z</dcterms:created>
  <dcterms:modified xsi:type="dcterms:W3CDTF">2025-12-10T15:23:10Z</dcterms:modified>
</cp:coreProperties>
</file>