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08B6C98C-AFA6-4579-9A27-DCAA2D06D149}" xr6:coauthVersionLast="47" xr6:coauthVersionMax="47" xr10:uidLastSave="{00000000-0000-0000-0000-000000000000}"/>
  <bookViews>
    <workbookView xWindow="25080" yWindow="-120" windowWidth="25440" windowHeight="15270" xr2:uid="{57035217-2BBD-47D2-9E5A-4D201F6DDEC4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19" i="2" s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D17" i="2"/>
  <c r="G17" i="2"/>
  <c r="H17" i="2"/>
  <c r="I18" i="2" s="1"/>
  <c r="J17" i="2"/>
</calcChain>
</file>

<file path=xl/sharedStrings.xml><?xml version="1.0" encoding="utf-8"?>
<sst xmlns="http://schemas.openxmlformats.org/spreadsheetml/2006/main" count="108" uniqueCount="50">
  <si>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</si>
  <si>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</si>
  <si>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</si>
  <si>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</si>
  <si>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</si>
  <si>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</si>
  <si>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</si>
  <si>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</si>
  <si>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</si>
  <si>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</si>
  <si>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</si>
  <si>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ECF Area</t>
  </si>
  <si>
    <t>Other Parcels in Sale</t>
  </si>
  <si>
    <t>Land Table</t>
  </si>
  <si>
    <t>Use Code</t>
  </si>
  <si>
    <t>41-11-09-330-003</t>
  </si>
  <si>
    <t>6731 BOCA VISTA DR NE</t>
  </si>
  <si>
    <t>WD</t>
  </si>
  <si>
    <t>03-ARM'S LENGTH</t>
  </si>
  <si>
    <t>00010</t>
  </si>
  <si>
    <t>BV BAY CNDO\LA &amp; APTS</t>
  </si>
  <si>
    <t>41-11-09-330-009</t>
  </si>
  <si>
    <t>6721 BOCA VISTA DR NE</t>
  </si>
  <si>
    <t>41-11-09-330-019</t>
  </si>
  <si>
    <t>6691 BOCA VISTA DR NE</t>
  </si>
  <si>
    <t>41-11-09-330-024</t>
  </si>
  <si>
    <t>41-11-09-330-035</t>
  </si>
  <si>
    <t>6711 BOCA VISTA DR NE</t>
  </si>
  <si>
    <t>41-11-09-340-013</t>
  </si>
  <si>
    <t>7084 W CANNON PLACE DR NE</t>
  </si>
  <si>
    <t>41-11-09-340-014</t>
  </si>
  <si>
    <t>7082 W CANNON PLACE DR NE</t>
  </si>
  <si>
    <t>41-11-09-340-023</t>
  </si>
  <si>
    <t>7108 E CANNON PLACE DR NE</t>
  </si>
  <si>
    <t>41-11-09-340-040</t>
  </si>
  <si>
    <t>7145 E CANNON PLACE DR NE</t>
  </si>
  <si>
    <t>41-11-09-340-047</t>
  </si>
  <si>
    <t>7121 E CANNON PLACE DR NE</t>
  </si>
  <si>
    <t>41-11-09-340-048</t>
  </si>
  <si>
    <t>7119 E CANNON PLACE DR NE</t>
  </si>
  <si>
    <t>41-11-09-340-050</t>
  </si>
  <si>
    <t>7115 E CANNON PLACE DR NE</t>
  </si>
  <si>
    <t>41-11-09-340-055</t>
  </si>
  <si>
    <t>7103 E CANNON PLACE DR NE</t>
  </si>
  <si>
    <t>41-11-09-353-001</t>
  </si>
  <si>
    <t>6495 BELLA VISTA DR NE</t>
  </si>
  <si>
    <t>41-11-09-353-002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</si>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</sst>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89849-C963-4B96-BFE1-1625513082D5}">
  <dimension ref="A1:BL19"/>
  <sheetViews>
    <sheetView tabSelected="1" topLeftCell="J1" workbookViewId="0">
      <selection activeCell="N20" sqref="N20"/>
    </sheetView>
  </sheetViews>
  <sheetFormatPr defaultRowHeight="15" x14ac:dyDescent="0.25"/>
  <cols>
    <col min="1" max="1" width="13.140625" style="7" bestFit="1" customWidth="1"/>
    <col min="2" max="2" width="21.42578125" style="7" bestFit="1" customWidth="1"/>
    <col min="3" max="3" width="7.28515625" style="8" bestFit="1" customWidth="1"/>
    <col min="4" max="4" width="9.140625" style="9" bestFit="1" customWidth="1"/>
    <col min="5" max="5" width="4.5703125" style="7" bestFit="1" customWidth="1"/>
    <col min="6" max="6" width="12.7109375" style="7" bestFit="1" customWidth="1"/>
    <col min="7" max="7" width="9.140625" style="9" bestFit="1" customWidth="1"/>
    <col min="8" max="8" width="11" style="9" bestFit="1" customWidth="1"/>
    <col min="9" max="9" width="9.7109375" style="10" bestFit="1" customWidth="1"/>
    <col min="10" max="10" width="10.28515625" style="9" bestFit="1" customWidth="1"/>
    <col min="11" max="11" width="8" style="8" bestFit="1" customWidth="1"/>
    <col min="12" max="12" width="6.85546875" style="27" bestFit="1" customWidth="1"/>
    <col min="13" max="13" width="14.85546875" style="7" bestFit="1" customWidth="1"/>
    <col min="14" max="14" width="16.5703125" style="7" bestFit="1" customWidth="1"/>
    <col min="15" max="15" width="7.42578125" style="7" bestFit="1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L1" s="6" t="s">
        <v>11</v>
      </c>
      <c r="M1" s="2" t="s">
        <v>12</v>
      </c>
      <c r="N1" s="2" t="s">
        <v>13</v>
      </c>
      <c r="O1" s="2" t="s">
        <v>14</v>
      </c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7" t="s">
        <v>15</v>
      </c>
      <c r="B2" s="7" t="s">
        <v>16</v>
      </c>
      <c r="C2" s="8">
        <v>45442</v>
      </c>
      <c r="D2" s="9">
        <v>180000</v>
      </c>
      <c r="E2" s="7" t="s">
        <v>17</v>
      </c>
      <c r="F2" s="7" t="s">
        <v>18</v>
      </c>
      <c r="G2" s="9">
        <v>180000</v>
      </c>
      <c r="H2" s="9">
        <v>71900</v>
      </c>
      <c r="I2" s="10">
        <f>H2/G2*100</f>
        <v>39.944444444444443</v>
      </c>
      <c r="J2" s="9">
        <v>161395</v>
      </c>
      <c r="L2" s="11" t="s">
        <v>19</v>
      </c>
      <c r="N2" s="7" t="s">
        <v>20</v>
      </c>
      <c r="AL2" s="1"/>
      <c r="BC2" s="1"/>
      <c r="BE2" s="1"/>
    </row>
    <row r="3" spans="1:64" x14ac:dyDescent="0.25">
      <c r="A3" s="7" t="s">
        <v>21</v>
      </c>
      <c r="B3" s="7" t="s">
        <v>22</v>
      </c>
      <c r="C3" s="8">
        <v>45454</v>
      </c>
      <c r="D3" s="9">
        <v>195000</v>
      </c>
      <c r="E3" s="7" t="s">
        <v>17</v>
      </c>
      <c r="F3" s="7" t="s">
        <v>18</v>
      </c>
      <c r="G3" s="9">
        <v>195000</v>
      </c>
      <c r="H3" s="9">
        <v>73100</v>
      </c>
      <c r="I3" s="10">
        <f>H3/G3*100</f>
        <v>37.487179487179489</v>
      </c>
      <c r="J3" s="9">
        <v>171585</v>
      </c>
      <c r="L3" s="11" t="s">
        <v>19</v>
      </c>
      <c r="N3" s="7" t="s">
        <v>20</v>
      </c>
    </row>
    <row r="4" spans="1:64" x14ac:dyDescent="0.25">
      <c r="A4" s="7" t="s">
        <v>23</v>
      </c>
      <c r="B4" s="7" t="s">
        <v>24</v>
      </c>
      <c r="C4" s="8">
        <v>45735</v>
      </c>
      <c r="D4" s="9">
        <v>180000</v>
      </c>
      <c r="E4" s="7" t="s">
        <v>17</v>
      </c>
      <c r="F4" s="7" t="s">
        <v>18</v>
      </c>
      <c r="G4" s="9">
        <v>180000</v>
      </c>
      <c r="H4" s="9">
        <v>73100</v>
      </c>
      <c r="I4" s="10">
        <f>H4/G4*100</f>
        <v>40.611111111111107</v>
      </c>
      <c r="J4" s="9">
        <v>163845</v>
      </c>
      <c r="L4" s="11" t="s">
        <v>19</v>
      </c>
      <c r="N4" s="7" t="s">
        <v>20</v>
      </c>
    </row>
    <row r="5" spans="1:64" x14ac:dyDescent="0.25">
      <c r="A5" s="7" t="s">
        <v>25</v>
      </c>
      <c r="B5" s="7" t="s">
        <v>24</v>
      </c>
      <c r="C5" s="8">
        <v>45149</v>
      </c>
      <c r="D5" s="9">
        <v>183000</v>
      </c>
      <c r="E5" s="7" t="s">
        <v>17</v>
      </c>
      <c r="F5" s="7" t="s">
        <v>18</v>
      </c>
      <c r="G5" s="9">
        <v>183000</v>
      </c>
      <c r="H5" s="9">
        <v>66900</v>
      </c>
      <c r="I5" s="10">
        <f>H5/G5*100</f>
        <v>36.557377049180332</v>
      </c>
      <c r="J5" s="9">
        <v>163845</v>
      </c>
      <c r="L5" s="11" t="s">
        <v>19</v>
      </c>
      <c r="N5" s="7" t="s">
        <v>20</v>
      </c>
    </row>
    <row r="6" spans="1:64" x14ac:dyDescent="0.25">
      <c r="A6" s="7" t="s">
        <v>26</v>
      </c>
      <c r="B6" s="7" t="s">
        <v>27</v>
      </c>
      <c r="C6" s="8">
        <v>45148</v>
      </c>
      <c r="D6" s="9">
        <v>163500</v>
      </c>
      <c r="E6" s="7" t="s">
        <v>17</v>
      </c>
      <c r="F6" s="7" t="s">
        <v>18</v>
      </c>
      <c r="G6" s="9">
        <v>163500</v>
      </c>
      <c r="H6" s="9">
        <v>66900</v>
      </c>
      <c r="I6" s="10">
        <f>H6/G6*100</f>
        <v>40.917431192660551</v>
      </c>
      <c r="J6" s="9">
        <v>163845</v>
      </c>
      <c r="L6" s="11" t="s">
        <v>19</v>
      </c>
      <c r="N6" s="7" t="s">
        <v>20</v>
      </c>
    </row>
    <row r="7" spans="1:64" x14ac:dyDescent="0.25">
      <c r="A7" s="7" t="s">
        <v>28</v>
      </c>
      <c r="B7" s="7" t="s">
        <v>29</v>
      </c>
      <c r="C7" s="8">
        <v>45307</v>
      </c>
      <c r="D7" s="9">
        <v>227000</v>
      </c>
      <c r="E7" s="7" t="s">
        <v>17</v>
      </c>
      <c r="F7" s="7" t="s">
        <v>18</v>
      </c>
      <c r="G7" s="9">
        <v>227000</v>
      </c>
      <c r="H7" s="9">
        <v>87500</v>
      </c>
      <c r="I7" s="10">
        <f>H7/G7*100</f>
        <v>38.546255506607928</v>
      </c>
      <c r="J7" s="9">
        <v>212809</v>
      </c>
      <c r="L7" s="11" t="s">
        <v>19</v>
      </c>
      <c r="N7" s="7" t="s">
        <v>20</v>
      </c>
    </row>
    <row r="8" spans="1:64" x14ac:dyDescent="0.25">
      <c r="A8" s="7" t="s">
        <v>30</v>
      </c>
      <c r="B8" s="7" t="s">
        <v>31</v>
      </c>
      <c r="C8" s="8">
        <v>45653</v>
      </c>
      <c r="D8" s="9">
        <v>227000</v>
      </c>
      <c r="E8" s="7" t="s">
        <v>17</v>
      </c>
      <c r="F8" s="7" t="s">
        <v>18</v>
      </c>
      <c r="G8" s="9">
        <v>227000</v>
      </c>
      <c r="H8" s="9">
        <v>95700</v>
      </c>
      <c r="I8" s="10">
        <f>H8/G8*100</f>
        <v>42.158590308370044</v>
      </c>
      <c r="J8" s="9">
        <v>212809</v>
      </c>
      <c r="L8" s="11" t="s">
        <v>19</v>
      </c>
      <c r="N8" s="7" t="s">
        <v>20</v>
      </c>
    </row>
    <row r="9" spans="1:64" x14ac:dyDescent="0.25">
      <c r="A9" s="7" t="s">
        <v>32</v>
      </c>
      <c r="B9" s="7" t="s">
        <v>33</v>
      </c>
      <c r="C9" s="8">
        <v>45233</v>
      </c>
      <c r="D9" s="9">
        <v>220000</v>
      </c>
      <c r="E9" s="7" t="s">
        <v>17</v>
      </c>
      <c r="F9" s="7" t="s">
        <v>18</v>
      </c>
      <c r="G9" s="9">
        <v>220000</v>
      </c>
      <c r="H9" s="9">
        <v>87500</v>
      </c>
      <c r="I9" s="10">
        <f>H9/G9*100</f>
        <v>39.772727272727273</v>
      </c>
      <c r="J9" s="9">
        <v>212778</v>
      </c>
      <c r="L9" s="11" t="s">
        <v>19</v>
      </c>
      <c r="N9" s="7" t="s">
        <v>20</v>
      </c>
    </row>
    <row r="10" spans="1:64" x14ac:dyDescent="0.25">
      <c r="A10" s="7" t="s">
        <v>34</v>
      </c>
      <c r="B10" s="7" t="s">
        <v>35</v>
      </c>
      <c r="C10" s="8">
        <v>45127</v>
      </c>
      <c r="D10" s="9">
        <v>235000</v>
      </c>
      <c r="E10" s="7" t="s">
        <v>17</v>
      </c>
      <c r="F10" s="7" t="s">
        <v>18</v>
      </c>
      <c r="G10" s="9">
        <v>235000</v>
      </c>
      <c r="H10" s="9">
        <v>88800</v>
      </c>
      <c r="I10" s="10">
        <f>H10/G10*100</f>
        <v>37.787234042553195</v>
      </c>
      <c r="J10" s="9">
        <v>215718</v>
      </c>
      <c r="L10" s="11" t="s">
        <v>19</v>
      </c>
      <c r="N10" s="7" t="s">
        <v>20</v>
      </c>
    </row>
    <row r="11" spans="1:64" x14ac:dyDescent="0.25">
      <c r="A11" s="7" t="s">
        <v>36</v>
      </c>
      <c r="B11" s="7" t="s">
        <v>37</v>
      </c>
      <c r="C11" s="8">
        <v>45526</v>
      </c>
      <c r="D11" s="9">
        <v>242300</v>
      </c>
      <c r="E11" s="7" t="s">
        <v>17</v>
      </c>
      <c r="F11" s="7" t="s">
        <v>18</v>
      </c>
      <c r="G11" s="9">
        <v>242300</v>
      </c>
      <c r="H11" s="9">
        <v>95600</v>
      </c>
      <c r="I11" s="10">
        <f>H11/G11*100</f>
        <v>39.455220800660342</v>
      </c>
      <c r="J11" s="9">
        <v>212768</v>
      </c>
      <c r="L11" s="11" t="s">
        <v>19</v>
      </c>
      <c r="N11" s="7" t="s">
        <v>20</v>
      </c>
    </row>
    <row r="12" spans="1:64" x14ac:dyDescent="0.25">
      <c r="A12" s="7" t="s">
        <v>38</v>
      </c>
      <c r="B12" s="7" t="s">
        <v>39</v>
      </c>
      <c r="C12" s="8">
        <v>45274</v>
      </c>
      <c r="D12" s="9">
        <v>227500</v>
      </c>
      <c r="E12" s="7" t="s">
        <v>17</v>
      </c>
      <c r="F12" s="7" t="s">
        <v>18</v>
      </c>
      <c r="G12" s="9">
        <v>227500</v>
      </c>
      <c r="H12" s="9">
        <v>87400</v>
      </c>
      <c r="I12" s="10">
        <f>H12/G12*100</f>
        <v>38.417582417582416</v>
      </c>
      <c r="J12" s="9">
        <v>212768</v>
      </c>
      <c r="L12" s="11" t="s">
        <v>19</v>
      </c>
      <c r="N12" s="7" t="s">
        <v>20</v>
      </c>
    </row>
    <row r="13" spans="1:64" x14ac:dyDescent="0.25">
      <c r="A13" s="7" t="s">
        <v>40</v>
      </c>
      <c r="B13" s="7" t="s">
        <v>41</v>
      </c>
      <c r="C13" s="8">
        <v>45174</v>
      </c>
      <c r="D13" s="9">
        <v>195000</v>
      </c>
      <c r="E13" s="7" t="s">
        <v>17</v>
      </c>
      <c r="F13" s="7" t="s">
        <v>18</v>
      </c>
      <c r="G13" s="9">
        <v>195000</v>
      </c>
      <c r="H13" s="9">
        <v>88700</v>
      </c>
      <c r="I13" s="10">
        <f>H13/G13*100</f>
        <v>45.487179487179489</v>
      </c>
      <c r="J13" s="9">
        <v>215676</v>
      </c>
      <c r="L13" s="11" t="s">
        <v>19</v>
      </c>
      <c r="N13" s="7" t="s">
        <v>20</v>
      </c>
    </row>
    <row r="14" spans="1:64" x14ac:dyDescent="0.25">
      <c r="A14" s="7" t="s">
        <v>42</v>
      </c>
      <c r="B14" s="7" t="s">
        <v>43</v>
      </c>
      <c r="C14" s="8">
        <v>45345</v>
      </c>
      <c r="D14" s="9">
        <v>210000</v>
      </c>
      <c r="E14" s="7" t="s">
        <v>17</v>
      </c>
      <c r="F14" s="7" t="s">
        <v>18</v>
      </c>
      <c r="G14" s="9">
        <v>210000</v>
      </c>
      <c r="H14" s="9">
        <v>88700</v>
      </c>
      <c r="I14" s="10">
        <f>H14/G14*100</f>
        <v>42.238095238095234</v>
      </c>
      <c r="J14" s="9">
        <v>215676</v>
      </c>
      <c r="L14" s="11" t="s">
        <v>19</v>
      </c>
      <c r="N14" s="7" t="s">
        <v>20</v>
      </c>
    </row>
    <row r="15" spans="1:64" x14ac:dyDescent="0.25">
      <c r="A15" s="7" t="s">
        <v>44</v>
      </c>
      <c r="B15" s="7" t="s">
        <v>45</v>
      </c>
      <c r="C15" s="8">
        <v>45250</v>
      </c>
      <c r="D15" s="9">
        <v>213000</v>
      </c>
      <c r="E15" s="7" t="s">
        <v>17</v>
      </c>
      <c r="F15" s="7" t="s">
        <v>18</v>
      </c>
      <c r="G15" s="9">
        <v>213000</v>
      </c>
      <c r="H15" s="9">
        <v>73200</v>
      </c>
      <c r="I15" s="10">
        <f>H15/G15*100</f>
        <v>34.366197183098592</v>
      </c>
      <c r="J15" s="9">
        <v>178915</v>
      </c>
      <c r="L15" s="11" t="s">
        <v>19</v>
      </c>
      <c r="N15" s="7" t="s">
        <v>20</v>
      </c>
    </row>
    <row r="16" spans="1:64" ht="15.75" thickBot="1" x14ac:dyDescent="0.3">
      <c r="A16" s="7" t="s">
        <v>46</v>
      </c>
      <c r="B16" s="7" t="s">
        <v>45</v>
      </c>
      <c r="C16" s="8">
        <v>45231</v>
      </c>
      <c r="D16" s="9">
        <v>220000</v>
      </c>
      <c r="E16" s="7" t="s">
        <v>17</v>
      </c>
      <c r="F16" s="7" t="s">
        <v>18</v>
      </c>
      <c r="G16" s="9">
        <v>220000</v>
      </c>
      <c r="H16" s="9">
        <v>79400</v>
      </c>
      <c r="I16" s="10">
        <f>H16/G16*100</f>
        <v>36.090909090909093</v>
      </c>
      <c r="J16" s="9">
        <v>193812</v>
      </c>
      <c r="L16" s="11" t="s">
        <v>19</v>
      </c>
      <c r="N16" s="7" t="s">
        <v>20</v>
      </c>
    </row>
    <row r="17" spans="1:15" ht="15.75" thickTop="1" x14ac:dyDescent="0.25">
      <c r="A17" s="12"/>
      <c r="B17" s="12"/>
      <c r="C17" s="13" t="s">
        <v>47</v>
      </c>
      <c r="D17" s="14">
        <f>+SUM(D2:D16)</f>
        <v>3118300</v>
      </c>
      <c r="E17" s="12"/>
      <c r="F17" s="12"/>
      <c r="G17" s="14">
        <f>+SUM(G2:G16)</f>
        <v>3118300</v>
      </c>
      <c r="H17" s="14">
        <f>+SUM(H2:H16)</f>
        <v>1224400</v>
      </c>
      <c r="I17" s="15"/>
      <c r="J17" s="14">
        <f>+SUM(J2:J16)</f>
        <v>2908244</v>
      </c>
      <c r="K17" s="13"/>
      <c r="L17" s="16"/>
      <c r="M17" s="12"/>
      <c r="N17" s="12"/>
      <c r="O17" s="12"/>
    </row>
    <row r="18" spans="1:15" x14ac:dyDescent="0.25">
      <c r="A18" s="17"/>
      <c r="B18" s="17"/>
      <c r="C18" s="18"/>
      <c r="D18" s="19"/>
      <c r="E18" s="17"/>
      <c r="F18" s="17"/>
      <c r="G18" s="19"/>
      <c r="H18" s="19" t="s">
        <v>48</v>
      </c>
      <c r="I18" s="20">
        <f>H17/G17*100</f>
        <v>39.264984125966073</v>
      </c>
      <c r="J18" s="19"/>
      <c r="K18" s="18"/>
      <c r="L18" s="21"/>
      <c r="M18" s="17"/>
      <c r="N18" s="17"/>
      <c r="O18" s="17"/>
    </row>
    <row r="19" spans="1:15" x14ac:dyDescent="0.25">
      <c r="A19" s="22"/>
      <c r="B19" s="22"/>
      <c r="C19" s="23"/>
      <c r="D19" s="24"/>
      <c r="E19" s="22"/>
      <c r="F19" s="22"/>
      <c r="G19" s="24"/>
      <c r="H19" s="24" t="s">
        <v>49</v>
      </c>
      <c r="I19" s="25">
        <f>STDEV(I2:I16)</f>
        <v>2.7923330242095212</v>
      </c>
      <c r="J19" s="24"/>
      <c r="K19" s="23"/>
      <c r="L19" s="26"/>
      <c r="M19" s="22"/>
      <c r="N19" s="22"/>
      <c r="O19" s="22"/>
    </row>
  </sheetData>
  <conditionalFormatting sqref="A2:O1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BV BAY CNDO LA AND APTS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C5525-A9A5-4F79-ACF5-F14E5ADA5A7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2025-12-10T15:02:26Z</dcterms:created>
  <dcterms:modified xsi:type="dcterms:W3CDTF">2025-12-10T15:04:16Z</dcterms:modified>
</cp:coreProperties>
</file>