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62422A2C-124F-4E9B-AE4F-03316C93F53A}" xr6:coauthVersionLast="47" xr6:coauthVersionMax="47" xr10:uidLastSave="{00000000-0000-0000-0000-000000000000}"/>
  <bookViews>
    <workbookView xWindow="25080" yWindow="-120" windowWidth="25440" windowHeight="15270" xr2:uid="{17E001CA-1AE7-44BC-99A2-6745D8E333B6}"/>
  </bookViews>
  <sheets>
    <sheet name="Sales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I3" i="2"/>
  <c r="I4" i="2"/>
  <c r="I5" i="2"/>
  <c r="I6" i="2"/>
  <c r="I7" i="2"/>
  <c r="I8" i="2"/>
  <c r="D9" i="2"/>
  <c r="G9" i="2"/>
  <c r="H9" i="2"/>
  <c r="J9" i="2"/>
  <c r="I10" i="2"/>
  <c r="I11" i="2"/>
</calcChain>
</file>

<file path=xl/sharedStrings.xml><?xml version="1.0" encoding="utf-8"?>
<sst xmlns="http://schemas.openxmlformats.org/spreadsheetml/2006/main" count="61" uniqueCount="37">
  <si>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</si>
  <si>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</si>
  <si>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</si>
  <si>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</si>
  <si>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</si>
  <si>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</si>
  <si>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</si>
  <si>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</si>
  <si>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</si>
  <si>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</si>
  <si>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Appr. Date</t>
  </si>
  <si>
    <t>ECF Area</t>
  </si>
  <si>
    <t>Other Parcels in Sale</t>
  </si>
  <si>
    <t>Land Table</t>
  </si>
  <si>
    <t>Use Code</t>
  </si>
  <si>
    <t>Site Characteristics</t>
  </si>
  <si>
    <t>41-11-08-160-030</t>
  </si>
  <si>
    <t>7251 ARBOL DR NE</t>
  </si>
  <si>
    <t>WD</t>
  </si>
  <si>
    <t>03-ARM'S LENGTH</t>
  </si>
  <si>
    <t>00004</t>
  </si>
  <si>
    <t>BV\LF</t>
  </si>
  <si>
    <t>41-11-08-299-010</t>
  </si>
  <si>
    <t>7378 CUESTA WAY NE</t>
  </si>
  <si>
    <t>41-11-08-326-010</t>
  </si>
  <si>
    <t>5835 TESORO DR NE</t>
  </si>
  <si>
    <t>41-11-08-360-008</t>
  </si>
  <si>
    <t>7012 VISTA DE ORO DR NE</t>
  </si>
  <si>
    <t>41-11-08-376-002</t>
  </si>
  <si>
    <t>6979 CAMINO DEL REY DR NE</t>
  </si>
  <si>
    <t>41-11-08-454-003</t>
  </si>
  <si>
    <t>6143 BELDING RD NE</t>
  </si>
  <si>
    <t>41-11-08-480-022</t>
  </si>
  <si>
    <t>6319 W ENCANTADO CT NE</t>
  </si>
  <si>
    <t>Totals:</t>
  </si>
  <si>
    <t>Sale. Ratio =&gt;</t>
  </si>
  <si>
    <t>Std. Dev. 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</si>
</sst>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#0.00_);[Red]\(#0.00\)"/>
    <numFmt numFmtId="165" formatCode="mm/dd/yy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right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49" fontId="2" fillId="0" borderId="0" xfId="0" quotePrefix="1" applyNumberFormat="1" applyFont="1" applyAlignment="1">
      <alignment horizontal="right"/>
    </xf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right"/>
    </xf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49" fontId="3" fillId="3" borderId="0" xfId="0" applyNumberFormat="1" applyFont="1" applyFill="1" applyBorder="1" applyAlignment="1">
      <alignment horizontal="right"/>
    </xf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49" fontId="3" fillId="3" borderId="2" xfId="0" applyNumberFormat="1" applyFont="1" applyFill="1" applyBorder="1" applyAlignment="1">
      <alignment horizontal="right"/>
    </xf>
    <xf numFmtId="49" fontId="2" fillId="0" borderId="0" xfId="0" applyNumberFormat="1" applyFont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6B813-D62B-4372-AABA-F5CE92C6C373}">
  <dimension ref="A1:BL11"/>
  <sheetViews>
    <sheetView tabSelected="1" workbookViewId="0">
      <selection activeCell="O15" sqref="O15"/>
    </sheetView>
  </sheetViews>
  <sheetFormatPr defaultRowHeight="15" x14ac:dyDescent="0.25"/>
  <cols>
    <col min="1" max="1" width="13.140625" style="7" bestFit="1" customWidth="1"/>
    <col min="2" max="2" width="20.28515625" style="7" bestFit="1" customWidth="1"/>
    <col min="3" max="3" width="7.28515625" style="8" bestFit="1" customWidth="1"/>
    <col min="4" max="4" width="9.140625" style="9" bestFit="1" customWidth="1"/>
    <col min="5" max="5" width="4.5703125" style="7" bestFit="1" customWidth="1"/>
    <col min="6" max="6" width="12.7109375" style="7" bestFit="1" customWidth="1"/>
    <col min="7" max="7" width="9.140625" style="9" bestFit="1" customWidth="1"/>
    <col min="8" max="8" width="11" style="9" bestFit="1" customWidth="1"/>
    <col min="9" max="9" width="9.7109375" style="10" bestFit="1" customWidth="1"/>
    <col min="10" max="10" width="10.28515625" style="9" bestFit="1" customWidth="1"/>
    <col min="11" max="11" width="8" style="8" bestFit="1" customWidth="1"/>
    <col min="12" max="12" width="6.85546875" style="27" bestFit="1" customWidth="1"/>
    <col min="13" max="13" width="14.85546875" style="7" bestFit="1" customWidth="1"/>
    <col min="14" max="14" width="8" style="7" bestFit="1" customWidth="1"/>
    <col min="15" max="15" width="7.42578125" style="7" bestFit="1" customWidth="1"/>
    <col min="16" max="16" width="14.28515625" style="7" bestFit="1" customWidth="1"/>
    <col min="17" max="17" width="5.5703125" bestFit="1" customWidth="1"/>
    <col min="18" max="18" width="9.85546875" bestFit="1" customWidth="1"/>
    <col min="19" max="19" width="5.140625" bestFit="1" customWidth="1"/>
    <col min="20" max="20" width="15.42578125" bestFit="1" customWidth="1"/>
    <col min="21" max="21" width="12.7109375" bestFit="1" customWidth="1"/>
    <col min="22" max="22" width="11.140625" bestFit="1" customWidth="1"/>
    <col min="23" max="23" width="8.28515625" bestFit="1" customWidth="1"/>
    <col min="24" max="24" width="12.42578125" bestFit="1" customWidth="1"/>
    <col min="25" max="25" width="15.85546875" bestFit="1" customWidth="1"/>
    <col min="26" max="26" width="15.7109375" bestFit="1" customWidth="1"/>
    <col min="27" max="27" width="12.85546875" bestFit="1" customWidth="1"/>
  </cols>
  <sheetData>
    <row r="1" spans="1:64" x14ac:dyDescent="0.25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3" t="s">
        <v>10</v>
      </c>
      <c r="L1" s="6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x14ac:dyDescent="0.25">
      <c r="A2" s="7" t="s">
        <v>16</v>
      </c>
      <c r="B2" s="7" t="s">
        <v>17</v>
      </c>
      <c r="C2" s="8">
        <v>45471</v>
      </c>
      <c r="D2" s="9">
        <v>650000</v>
      </c>
      <c r="E2" s="7" t="s">
        <v>18</v>
      </c>
      <c r="F2" s="7" t="s">
        <v>19</v>
      </c>
      <c r="G2" s="9">
        <v>650000</v>
      </c>
      <c r="H2" s="9">
        <v>240900</v>
      </c>
      <c r="I2" s="10">
        <f>H2/G2*100</f>
        <v>37.061538461538461</v>
      </c>
      <c r="J2" s="9">
        <v>546876</v>
      </c>
      <c r="L2" s="11" t="s">
        <v>20</v>
      </c>
      <c r="N2" s="7" t="s">
        <v>21</v>
      </c>
      <c r="AL2" s="1"/>
      <c r="BC2" s="1"/>
      <c r="BE2" s="1"/>
    </row>
    <row r="3" spans="1:64" x14ac:dyDescent="0.25">
      <c r="A3" s="7" t="s">
        <v>22</v>
      </c>
      <c r="B3" s="7" t="s">
        <v>23</v>
      </c>
      <c r="C3" s="8">
        <v>45583</v>
      </c>
      <c r="D3" s="9">
        <v>1100000</v>
      </c>
      <c r="E3" s="7" t="s">
        <v>18</v>
      </c>
      <c r="F3" s="7" t="s">
        <v>19</v>
      </c>
      <c r="G3" s="9">
        <v>1100000</v>
      </c>
      <c r="H3" s="9">
        <v>484600</v>
      </c>
      <c r="I3" s="10">
        <f>H3/G3*100</f>
        <v>44.054545454545455</v>
      </c>
      <c r="J3" s="9">
        <v>1131072</v>
      </c>
      <c r="L3" s="11" t="s">
        <v>20</v>
      </c>
      <c r="N3" s="7" t="s">
        <v>21</v>
      </c>
    </row>
    <row r="4" spans="1:64" x14ac:dyDescent="0.25">
      <c r="A4" s="7" t="s">
        <v>24</v>
      </c>
      <c r="B4" s="7" t="s">
        <v>25</v>
      </c>
      <c r="C4" s="8">
        <v>45628</v>
      </c>
      <c r="D4" s="9">
        <v>947500</v>
      </c>
      <c r="E4" s="7" t="s">
        <v>18</v>
      </c>
      <c r="F4" s="7" t="s">
        <v>19</v>
      </c>
      <c r="G4" s="9">
        <v>947500</v>
      </c>
      <c r="H4" s="9">
        <v>422100</v>
      </c>
      <c r="I4" s="10">
        <f>H4/G4*100</f>
        <v>44.548812664907651</v>
      </c>
      <c r="J4" s="9">
        <v>960127</v>
      </c>
      <c r="L4" s="11" t="s">
        <v>20</v>
      </c>
      <c r="N4" s="7" t="s">
        <v>21</v>
      </c>
    </row>
    <row r="5" spans="1:64" x14ac:dyDescent="0.25">
      <c r="A5" s="7" t="s">
        <v>26</v>
      </c>
      <c r="B5" s="7" t="s">
        <v>27</v>
      </c>
      <c r="C5" s="8">
        <v>45176</v>
      </c>
      <c r="D5" s="9">
        <v>826000</v>
      </c>
      <c r="E5" s="7" t="s">
        <v>18</v>
      </c>
      <c r="F5" s="7" t="s">
        <v>19</v>
      </c>
      <c r="G5" s="9">
        <v>826000</v>
      </c>
      <c r="H5" s="9">
        <v>246600</v>
      </c>
      <c r="I5" s="10">
        <f>H5/G5*100</f>
        <v>29.854721549636803</v>
      </c>
      <c r="J5" s="9">
        <v>637536</v>
      </c>
      <c r="L5" s="11" t="s">
        <v>20</v>
      </c>
      <c r="N5" s="7" t="s">
        <v>21</v>
      </c>
    </row>
    <row r="6" spans="1:64" x14ac:dyDescent="0.25">
      <c r="A6" s="7" t="s">
        <v>28</v>
      </c>
      <c r="B6" s="7" t="s">
        <v>29</v>
      </c>
      <c r="C6" s="8">
        <v>45516</v>
      </c>
      <c r="D6" s="9">
        <v>1415000</v>
      </c>
      <c r="E6" s="7" t="s">
        <v>18</v>
      </c>
      <c r="F6" s="7" t="s">
        <v>19</v>
      </c>
      <c r="G6" s="9">
        <v>1415000</v>
      </c>
      <c r="H6" s="9">
        <v>472100</v>
      </c>
      <c r="I6" s="10">
        <f>H6/G6*100</f>
        <v>33.36395759717314</v>
      </c>
      <c r="J6" s="9">
        <v>1280578</v>
      </c>
      <c r="L6" s="11" t="s">
        <v>20</v>
      </c>
      <c r="N6" s="7" t="s">
        <v>21</v>
      </c>
    </row>
    <row r="7" spans="1:64" x14ac:dyDescent="0.25">
      <c r="A7" s="7" t="s">
        <v>30</v>
      </c>
      <c r="B7" s="7" t="s">
        <v>31</v>
      </c>
      <c r="C7" s="8">
        <v>45517</v>
      </c>
      <c r="D7" s="9">
        <v>935000</v>
      </c>
      <c r="E7" s="7" t="s">
        <v>18</v>
      </c>
      <c r="F7" s="7" t="s">
        <v>19</v>
      </c>
      <c r="G7" s="9">
        <v>935000</v>
      </c>
      <c r="H7" s="9">
        <v>354100</v>
      </c>
      <c r="I7" s="10">
        <f>H7/G7*100</f>
        <v>37.871657754010698</v>
      </c>
      <c r="J7" s="9">
        <v>948547</v>
      </c>
      <c r="L7" s="11" t="s">
        <v>20</v>
      </c>
      <c r="N7" s="7" t="s">
        <v>21</v>
      </c>
    </row>
    <row r="8" spans="1:64" ht="15.75" thickBot="1" x14ac:dyDescent="0.3">
      <c r="A8" s="7" t="s">
        <v>32</v>
      </c>
      <c r="B8" s="7" t="s">
        <v>33</v>
      </c>
      <c r="C8" s="8">
        <v>45124</v>
      </c>
      <c r="D8" s="9">
        <v>860000</v>
      </c>
      <c r="E8" s="7" t="s">
        <v>18</v>
      </c>
      <c r="F8" s="7" t="s">
        <v>19</v>
      </c>
      <c r="G8" s="9">
        <v>860000</v>
      </c>
      <c r="H8" s="9">
        <v>362900</v>
      </c>
      <c r="I8" s="10">
        <f>H8/G8*100</f>
        <v>42.197674418604656</v>
      </c>
      <c r="J8" s="9">
        <v>1007412</v>
      </c>
      <c r="L8" s="11" t="s">
        <v>20</v>
      </c>
      <c r="N8" s="7" t="s">
        <v>21</v>
      </c>
    </row>
    <row r="9" spans="1:64" ht="15.75" thickTop="1" x14ac:dyDescent="0.25">
      <c r="A9" s="12"/>
      <c r="B9" s="12"/>
      <c r="C9" s="13" t="s">
        <v>34</v>
      </c>
      <c r="D9" s="14">
        <f>+SUM(D2:D8)</f>
        <v>6733500</v>
      </c>
      <c r="E9" s="12"/>
      <c r="F9" s="12"/>
      <c r="G9" s="14">
        <f>+SUM(G2:G8)</f>
        <v>6733500</v>
      </c>
      <c r="H9" s="14">
        <f>+SUM(H2:H8)</f>
        <v>2583300</v>
      </c>
      <c r="I9" s="15"/>
      <c r="J9" s="14">
        <f>+SUM(J2:J8)</f>
        <v>6512148</v>
      </c>
      <c r="K9" s="13"/>
      <c r="L9" s="16"/>
      <c r="M9" s="12"/>
      <c r="N9" s="12"/>
      <c r="O9" s="12"/>
      <c r="P9" s="12"/>
    </row>
    <row r="10" spans="1:64" x14ac:dyDescent="0.25">
      <c r="A10" s="17"/>
      <c r="B10" s="17"/>
      <c r="C10" s="18"/>
      <c r="D10" s="19"/>
      <c r="E10" s="17"/>
      <c r="F10" s="17"/>
      <c r="G10" s="19"/>
      <c r="H10" s="19" t="s">
        <v>35</v>
      </c>
      <c r="I10" s="20">
        <f>H9/G9*100</f>
        <v>38.364891958119848</v>
      </c>
      <c r="J10" s="19"/>
      <c r="K10" s="18"/>
      <c r="L10" s="21"/>
      <c r="M10" s="17"/>
      <c r="N10" s="17"/>
      <c r="O10" s="17"/>
      <c r="P10" s="17"/>
    </row>
    <row r="11" spans="1:64" x14ac:dyDescent="0.25">
      <c r="A11" s="22"/>
      <c r="B11" s="22"/>
      <c r="C11" s="23"/>
      <c r="D11" s="24"/>
      <c r="E11" s="22"/>
      <c r="F11" s="22"/>
      <c r="G11" s="24"/>
      <c r="H11" s="24" t="s">
        <v>36</v>
      </c>
      <c r="I11" s="25">
        <f>STDEV(I2:I8)</f>
        <v>5.5475956361520709</v>
      </c>
      <c r="J11" s="24"/>
      <c r="K11" s="23"/>
      <c r="L11" s="26"/>
      <c r="M11" s="22"/>
      <c r="N11" s="22"/>
      <c r="O11" s="22"/>
      <c r="P11" s="22"/>
    </row>
  </sheetData>
  <conditionalFormatting sqref="A2:P8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 xml:space="preserve">&amp;C2026
BV/LR SALE STUDY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5E6C0-1CB1-4F59-856D-ADA23EADDCF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2025-12-08T20:10:04Z</dcterms:created>
  <dcterms:modified xsi:type="dcterms:W3CDTF">2025-12-08T20:11:37Z</dcterms:modified>
</cp:coreProperties>
</file>