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B7EFEB2E-5D85-46A3-B2E0-89C73C675D77}" xr6:coauthVersionLast="47" xr6:coauthVersionMax="47" xr10:uidLastSave="{00000000-0000-0000-0000-000000000000}"/>
  <bookViews>
    <workbookView xWindow="25080" yWindow="-120" windowWidth="25440" windowHeight="15270" xr2:uid="{ED354DFB-3123-4595-A43D-59BF7DBA12D5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O2" i="2"/>
  <c r="P2" i="2"/>
  <c r="Q2" i="2"/>
  <c r="G3" i="2"/>
  <c r="I3" i="2"/>
  <c r="O3" i="2"/>
  <c r="P3" i="2"/>
  <c r="Q3" i="2"/>
  <c r="G4" i="2"/>
  <c r="G7" i="2" s="1"/>
  <c r="I4" i="2"/>
  <c r="O4" i="2"/>
  <c r="P4" i="2"/>
  <c r="Q4" i="2"/>
  <c r="D5" i="2"/>
  <c r="E5" i="2"/>
  <c r="F5" i="2"/>
  <c r="G6" i="2" s="1"/>
  <c r="H5" i="2"/>
  <c r="I5" i="2"/>
  <c r="N7" i="2" s="1"/>
  <c r="J5" i="2"/>
  <c r="K5" i="2"/>
  <c r="M5" i="2"/>
  <c r="N5" i="2"/>
  <c r="K7" i="2" l="1"/>
  <c r="Q7" i="2"/>
</calcChain>
</file>

<file path=xl/sharedStrings.xml><?xml version="1.0" encoding="utf-8"?>
<sst xmlns="http://schemas.openxmlformats.org/spreadsheetml/2006/main" count="35" uniqueCount="33">
  <si>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</si>
  <si>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</si>
  <si>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</si>
  <si>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</si>
  <si>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</si>
  <si>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</si>
  <si>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</si>
  <si>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</si>
  <si>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</si>
  <si>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</si>
  <si>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</si>
  <si>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</si>
  <si>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</si>
  <si>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</si>
  <si>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</si>
  <si>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</si>
  <si>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</si>
  <si>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</si>
  <si>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41-11-09-325-025</t>
  </si>
  <si>
    <t>7021 BONAIRE DR NE</t>
  </si>
  <si>
    <t>41-11-09-366-013</t>
  </si>
  <si>
    <t>6556 BELLA VISTA DR NE</t>
  </si>
  <si>
    <t>41-11-09-366-015</t>
  </si>
  <si>
    <t>6528 BELLA VISTA DR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</si>
  <si>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</si>
  <si>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</si>
  <si>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</si>
  <si>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</si>
  <si>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</si>
  <si>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</si>
  <si>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</si>
  <si>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USED$900</t>
  </si>
  <si>
    <t>2026 USE $1500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</si>
</sst>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CFC7A-FC4B-4281-A879-F2D5B3B625CB}">
  <dimension ref="A1:BJ11"/>
  <sheetViews>
    <sheetView tabSelected="1" workbookViewId="0">
      <selection activeCell="J14" sqref="J14"/>
    </sheetView>
  </sheetViews>
  <sheetFormatPr defaultRowHeight="15" x14ac:dyDescent="0.25"/>
  <cols>
    <col min="1" max="1" width="13.140625" style="2" bestFit="1" customWidth="1"/>
    <col min="2" max="2" width="17.28515625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9.7109375" style="5" bestFit="1" customWidth="1"/>
    <col min="8" max="8" width="10.28515625" style="4" bestFit="1" customWidth="1"/>
    <col min="9" max="9" width="10.140625" style="4" bestFit="1" customWidth="1"/>
    <col min="10" max="10" width="11" style="4" bestFit="1" customWidth="1"/>
    <col min="11" max="11" width="8.5703125" style="6" bestFit="1" customWidth="1"/>
    <col min="12" max="12" width="5.28515625" style="7" bestFit="1" customWidth="1"/>
    <col min="13" max="13" width="11" style="8" bestFit="1" customWidth="1"/>
    <col min="14" max="14" width="9.140625" style="8" customWidth="1"/>
    <col min="15" max="15" width="6.85546875" style="4" customWidth="1"/>
    <col min="16" max="16" width="8.28515625" style="4" customWidth="1"/>
    <col min="17" max="17" width="7.140625" style="9" customWidth="1"/>
    <col min="18" max="18" width="7.7109375" style="8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9.42578125" bestFit="1" customWidth="1"/>
    <col min="23" max="23" width="5.28515625" bestFit="1" customWidth="1"/>
    <col min="24" max="24" width="5" bestFit="1" customWidth="1"/>
    <col min="25" max="25" width="11.5703125" bestFit="1" customWidth="1"/>
    <col min="26" max="26" width="7.42578125" bestFit="1" customWidth="1"/>
    <col min="27" max="27" width="4.5703125" bestFit="1" customWidth="1"/>
    <col min="28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  <col min="43" max="43" width="9.140625" style="2"/>
  </cols>
  <sheetData>
    <row r="1" spans="1:62" s="44" customFormat="1" ht="27" customHeight="1" x14ac:dyDescent="0.25">
      <c r="A1" s="34" t="s">
        <v>0</v>
      </c>
      <c r="B1" s="34" t="s">
        <v>1</v>
      </c>
      <c r="C1" s="35" t="s">
        <v>2</v>
      </c>
      <c r="D1" s="36" t="s">
        <v>3</v>
      </c>
      <c r="E1" s="36" t="s">
        <v>4</v>
      </c>
      <c r="F1" s="36" t="s">
        <v>5</v>
      </c>
      <c r="G1" s="37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9" t="s">
        <v>11</v>
      </c>
      <c r="M1" s="40" t="s">
        <v>12</v>
      </c>
      <c r="N1" s="40" t="s">
        <v>13</v>
      </c>
      <c r="O1" s="36" t="s">
        <v>14</v>
      </c>
      <c r="P1" s="36" t="s">
        <v>15</v>
      </c>
      <c r="Q1" s="41" t="s">
        <v>16</v>
      </c>
      <c r="R1" s="40" t="s">
        <v>17</v>
      </c>
      <c r="AQ1" s="42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</row>
    <row r="2" spans="1:62" x14ac:dyDescent="0.25">
      <c r="A2" s="2" t="s">
        <v>18</v>
      </c>
      <c r="B2" s="2" t="s">
        <v>19</v>
      </c>
      <c r="C2" s="3">
        <v>44505</v>
      </c>
      <c r="D2" s="4">
        <v>551000</v>
      </c>
      <c r="E2" s="4">
        <v>551000</v>
      </c>
      <c r="F2" s="4">
        <v>193000</v>
      </c>
      <c r="G2" s="5">
        <f>F2/E2*100</f>
        <v>35.027223230490016</v>
      </c>
      <c r="H2" s="4">
        <v>570770</v>
      </c>
      <c r="I2" s="4">
        <f>E2-489932</f>
        <v>61068</v>
      </c>
      <c r="J2" s="4">
        <v>80838</v>
      </c>
      <c r="K2" s="6">
        <v>89.820296999999997</v>
      </c>
      <c r="L2" s="7">
        <v>177.490005</v>
      </c>
      <c r="M2" s="8">
        <v>0.36699999999999999</v>
      </c>
      <c r="N2" s="8">
        <v>0.36699999999999999</v>
      </c>
      <c r="O2" s="4">
        <f>I2/K2</f>
        <v>679.89087143633026</v>
      </c>
      <c r="P2" s="4">
        <f>I2/M2</f>
        <v>166397.82016348775</v>
      </c>
      <c r="Q2" s="9">
        <f>I2/M2/43560</f>
        <v>3.8199683233123909</v>
      </c>
      <c r="R2" s="8">
        <v>90</v>
      </c>
      <c r="BA2" s="1"/>
      <c r="BC2" s="1"/>
    </row>
    <row r="3" spans="1:62" x14ac:dyDescent="0.25">
      <c r="A3" s="2" t="s">
        <v>20</v>
      </c>
      <c r="B3" s="2" t="s">
        <v>21</v>
      </c>
      <c r="C3" s="3">
        <v>45954</v>
      </c>
      <c r="D3" s="4">
        <v>600000</v>
      </c>
      <c r="E3" s="4">
        <v>600000</v>
      </c>
      <c r="F3" s="4">
        <v>260000</v>
      </c>
      <c r="G3" s="5">
        <f>F3/E3*100</f>
        <v>43.333333333333336</v>
      </c>
      <c r="H3" s="4">
        <v>540459</v>
      </c>
      <c r="I3" s="4">
        <f>E3-449020</f>
        <v>150980</v>
      </c>
      <c r="J3" s="4">
        <v>91439</v>
      </c>
      <c r="K3" s="6">
        <v>101.599199</v>
      </c>
      <c r="L3" s="7">
        <v>218.60000600000001</v>
      </c>
      <c r="M3" s="8">
        <v>0.46300000000000002</v>
      </c>
      <c r="N3" s="8">
        <v>0.46300000000000002</v>
      </c>
      <c r="O3" s="4">
        <f>I3/K3</f>
        <v>1486.0353377392278</v>
      </c>
      <c r="P3" s="4">
        <f>I3/M3</f>
        <v>326090.71274298057</v>
      </c>
      <c r="Q3" s="9">
        <f>I3/M3/43560</f>
        <v>7.4860126892327958</v>
      </c>
      <c r="R3" s="8">
        <v>92.17</v>
      </c>
    </row>
    <row r="4" spans="1:62" ht="15.75" thickBot="1" x14ac:dyDescent="0.3">
      <c r="A4" s="2" t="s">
        <v>22</v>
      </c>
      <c r="B4" s="2" t="s">
        <v>23</v>
      </c>
      <c r="C4" s="3">
        <v>45132</v>
      </c>
      <c r="D4" s="4">
        <v>595000</v>
      </c>
      <c r="E4" s="4">
        <v>595000</v>
      </c>
      <c r="F4" s="4">
        <v>196000</v>
      </c>
      <c r="G4" s="5">
        <f>F4/E4*100</f>
        <v>32.941176470588232</v>
      </c>
      <c r="H4" s="4">
        <v>455583</v>
      </c>
      <c r="I4" s="4">
        <f>E4-368341</f>
        <v>226659</v>
      </c>
      <c r="J4" s="4">
        <v>87242</v>
      </c>
      <c r="K4" s="6">
        <v>96.935049000000006</v>
      </c>
      <c r="L4" s="7">
        <v>198.990005</v>
      </c>
      <c r="M4" s="8">
        <v>0.42099999999999999</v>
      </c>
      <c r="N4" s="8">
        <v>0.42099999999999999</v>
      </c>
      <c r="O4" s="4">
        <f>I4/K4</f>
        <v>2338.2564133226979</v>
      </c>
      <c r="P4" s="4">
        <f>I4/M4</f>
        <v>538382.42280285037</v>
      </c>
      <c r="Q4" s="9">
        <f>I4/M4/43560</f>
        <v>12.359559752131551</v>
      </c>
      <c r="R4" s="8">
        <v>92.17</v>
      </c>
    </row>
    <row r="5" spans="1:62" ht="15.75" thickTop="1" x14ac:dyDescent="0.25">
      <c r="A5" s="10"/>
      <c r="B5" s="10"/>
      <c r="C5" s="11" t="s">
        <v>24</v>
      </c>
      <c r="D5" s="12">
        <f>+SUM(D2:D4)</f>
        <v>1746000</v>
      </c>
      <c r="E5" s="12">
        <f>+SUM(E2:E4)</f>
        <v>1746000</v>
      </c>
      <c r="F5" s="12">
        <f>+SUM(F2:F4)</f>
        <v>649000</v>
      </c>
      <c r="G5" s="13"/>
      <c r="H5" s="12">
        <f>+SUM(H2:H4)</f>
        <v>1566812</v>
      </c>
      <c r="I5" s="12">
        <f>+SUM(I2:I4)</f>
        <v>438707</v>
      </c>
      <c r="J5" s="12">
        <f>+SUM(J2:J4)</f>
        <v>259519</v>
      </c>
      <c r="K5" s="14">
        <f>+SUM(K2:K4)</f>
        <v>288.35454499999997</v>
      </c>
      <c r="L5" s="15"/>
      <c r="M5" s="16">
        <f>+SUM(M2:M4)</f>
        <v>1.2510000000000001</v>
      </c>
      <c r="N5" s="16">
        <f>+SUM(N2:N4)</f>
        <v>1.2510000000000001</v>
      </c>
      <c r="O5" s="12"/>
      <c r="P5" s="12"/>
      <c r="Q5" s="17"/>
      <c r="R5" s="16"/>
    </row>
    <row r="6" spans="1:62" x14ac:dyDescent="0.25">
      <c r="A6" s="18"/>
      <c r="B6" s="18"/>
      <c r="C6" s="19"/>
      <c r="D6" s="20"/>
      <c r="E6" s="20"/>
      <c r="F6" s="20" t="s">
        <v>25</v>
      </c>
      <c r="G6" s="21">
        <f>F5/E5*100</f>
        <v>37.170675830469648</v>
      </c>
      <c r="H6" s="20"/>
      <c r="I6" s="20"/>
      <c r="J6" s="20" t="s">
        <v>26</v>
      </c>
      <c r="K6" s="22"/>
      <c r="L6" s="23"/>
      <c r="M6" s="24" t="s">
        <v>26</v>
      </c>
      <c r="N6" s="24"/>
      <c r="O6" s="20"/>
      <c r="P6" s="20" t="s">
        <v>26</v>
      </c>
      <c r="Q6" s="25"/>
      <c r="R6" s="24"/>
    </row>
    <row r="7" spans="1:62" x14ac:dyDescent="0.25">
      <c r="A7" s="26"/>
      <c r="B7" s="26"/>
      <c r="C7" s="27"/>
      <c r="D7" s="28"/>
      <c r="E7" s="28"/>
      <c r="F7" s="28" t="s">
        <v>27</v>
      </c>
      <c r="G7" s="29">
        <f>STDEV(G2:G4)</f>
        <v>5.497574925743054</v>
      </c>
      <c r="H7" s="28"/>
      <c r="I7" s="28"/>
      <c r="J7" s="28" t="s">
        <v>28</v>
      </c>
      <c r="K7" s="30">
        <f>I5/K5</f>
        <v>1521.4152424751967</v>
      </c>
      <c r="L7" s="31"/>
      <c r="M7" s="32" t="s">
        <v>29</v>
      </c>
      <c r="N7" s="32">
        <f>I5/M5</f>
        <v>350685.05195843324</v>
      </c>
      <c r="O7" s="28"/>
      <c r="P7" s="28" t="s">
        <v>30</v>
      </c>
      <c r="Q7" s="33">
        <f>I5/M5/43560</f>
        <v>8.050621027512241</v>
      </c>
      <c r="R7" s="32"/>
    </row>
    <row r="10" spans="1:62" x14ac:dyDescent="0.25">
      <c r="G10" s="5" t="s">
        <v>31</v>
      </c>
    </row>
    <row r="11" spans="1:62" x14ac:dyDescent="0.25">
      <c r="G11" s="5" t="s">
        <v>32</v>
      </c>
    </row>
  </sheetData>
  <conditionalFormatting sqref="A2:R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FOUR FAMILY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C3A1-C5FB-4749-96EE-69CCD634301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2025-12-22T20:22:40Z</dcterms:created>
  <dcterms:modified xsi:type="dcterms:W3CDTF">2025-12-22T20:26:05Z</dcterms:modified>
</cp:coreProperties>
</file>