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54AF0C1-8CCE-48D4-BBC6-CC21F1ECB477}" xr6:coauthVersionLast="47" xr6:coauthVersionMax="47" xr10:uidLastSave="{00000000-0000-0000-0000-000000000000}"/>
  <bookViews>
    <workbookView xWindow="25080" yWindow="-120" windowWidth="25440" windowHeight="15270" xr2:uid="{6656E1A7-AE79-49F0-9072-CF68318E9154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Q2" i="2" s="1"/>
  <c r="P2" i="2"/>
  <c r="G3" i="2"/>
  <c r="I3" i="2"/>
  <c r="Q3" i="2" s="1"/>
  <c r="O3" i="2"/>
  <c r="P3" i="2"/>
  <c r="G4" i="2"/>
  <c r="I4" i="2"/>
  <c r="O4" i="2"/>
  <c r="P4" i="2"/>
  <c r="Q4" i="2"/>
  <c r="G5" i="2"/>
  <c r="I5" i="2"/>
  <c r="O5" i="2"/>
  <c r="P5" i="2"/>
  <c r="Q5" i="2"/>
  <c r="G6" i="2"/>
  <c r="I6" i="2"/>
  <c r="Q6" i="2" s="1"/>
  <c r="O6" i="2"/>
  <c r="P6" i="2"/>
  <c r="G7" i="2"/>
  <c r="I7" i="2"/>
  <c r="O7" i="2" s="1"/>
  <c r="P7" i="2"/>
  <c r="Q7" i="2"/>
  <c r="G8" i="2"/>
  <c r="I8" i="2"/>
  <c r="O8" i="2"/>
  <c r="P8" i="2"/>
  <c r="Q8" i="2"/>
  <c r="G9" i="2"/>
  <c r="I9" i="2"/>
  <c r="O9" i="2"/>
  <c r="P9" i="2"/>
  <c r="Q9" i="2"/>
  <c r="G10" i="2"/>
  <c r="I10" i="2"/>
  <c r="P10" i="2" s="1"/>
  <c r="O10" i="2"/>
  <c r="D11" i="2"/>
  <c r="E11" i="2"/>
  <c r="F11" i="2"/>
  <c r="H11" i="2"/>
  <c r="J11" i="2"/>
  <c r="K11" i="2"/>
  <c r="M11" i="2"/>
  <c r="N11" i="2"/>
  <c r="O2" i="2" l="1"/>
  <c r="G12" i="2"/>
  <c r="Q10" i="2"/>
  <c r="I11" i="2"/>
  <c r="K13" i="2" s="1"/>
  <c r="G13" i="2"/>
  <c r="Q13" i="2"/>
  <c r="N13" i="2"/>
</calcChain>
</file>

<file path=xl/sharedStrings.xml><?xml version="1.0" encoding="utf-8"?>
<sst xmlns="http://schemas.openxmlformats.org/spreadsheetml/2006/main" count="47" uniqueCount="41">
  <si>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</si>
  <si>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</si>
  <si>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</si>
  <si>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</si>
  <si>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</si>
  <si>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</si>
  <si>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</si>
  <si>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</si>
  <si>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</si>
  <si>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</si>
  <si>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</si>
  <si>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</si>
  <si>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</si>
  <si>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</si>
  <si>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</si>
  <si>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</si>
  <si>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</si>
  <si>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</si>
  <si>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41-11-16-327-001</t>
  </si>
  <si>
    <t>6735 TARA CT NE</t>
  </si>
  <si>
    <t>41-11-16-327-006</t>
  </si>
  <si>
    <t>6671 TARA CT NE</t>
  </si>
  <si>
    <t>41-11-16-327-013</t>
  </si>
  <si>
    <t>6609 KNOCKADOON DR NE</t>
  </si>
  <si>
    <t>41-11-16-327-015</t>
  </si>
  <si>
    <t>6634 KNOCKADOON DR NE</t>
  </si>
  <si>
    <t>41-11-16-327-017</t>
  </si>
  <si>
    <t>6195 GAELIC CT NE</t>
  </si>
  <si>
    <t>41-11-16-327-021</t>
  </si>
  <si>
    <t>6680 KNOCKADOON DR NE</t>
  </si>
  <si>
    <t>41-11-16-327-023</t>
  </si>
  <si>
    <t>6720 KNOCKADOON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</si>
  <si>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</si>
  <si>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</si>
  <si>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</si>
  <si>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</si>
  <si>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</si>
  <si>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</si>
  <si>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</si>
  <si>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750</t>
  </si>
  <si>
    <t>2026 USE 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</si>
</sst>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F528-3B8F-42EB-BE62-9CB9CA1C2595}">
  <dimension ref="A1:BI16"/>
  <sheetViews>
    <sheetView tabSelected="1" workbookViewId="0">
      <selection activeCell="H18" sqref="H18"/>
    </sheetView>
  </sheetViews>
  <sheetFormatPr defaultRowHeight="15" x14ac:dyDescent="0.25"/>
  <cols>
    <col min="1" max="1" width="13.140625" style="2" bestFit="1" customWidth="1"/>
    <col min="2" max="2" width="19.710937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8.85546875" style="8" customWidth="1"/>
    <col min="14" max="14" width="9.28515625" style="8" customWidth="1"/>
    <col min="15" max="15" width="6.28515625" style="4" customWidth="1"/>
    <col min="16" max="16" width="7.5703125" style="4" customWidth="1"/>
    <col min="17" max="17" width="6.5703125" style="9" customWidth="1"/>
    <col min="18" max="18" width="7.28515625" style="8" customWidth="1"/>
    <col min="19" max="19" width="14.42578125" bestFit="1" customWidth="1"/>
    <col min="20" max="20" width="14.85546875" bestFit="1" customWidth="1"/>
    <col min="21" max="21" width="25.140625" bestFit="1" customWidth="1"/>
    <col min="22" max="22" width="5.28515625" bestFit="1" customWidth="1"/>
    <col min="23" max="23" width="5" bestFit="1" customWidth="1"/>
    <col min="24" max="24" width="11.5703125" bestFit="1" customWidth="1"/>
    <col min="25" max="25" width="7.42578125" bestFit="1" customWidth="1"/>
    <col min="26" max="26" width="4.5703125" bestFit="1" customWidth="1"/>
    <col min="27" max="27" width="12.5703125" bestFit="1" customWidth="1"/>
    <col min="28" max="29" width="9.5703125" bestFit="1" customWidth="1"/>
    <col min="30" max="30" width="14.28515625" bestFit="1" customWidth="1"/>
    <col min="31" max="31" width="5.5703125" bestFit="1" customWidth="1"/>
    <col min="32" max="32" width="9.85546875" bestFit="1" customWidth="1"/>
    <col min="33" max="33" width="5.140625" bestFit="1" customWidth="1"/>
    <col min="34" max="34" width="15.42578125" bestFit="1" customWidth="1"/>
    <col min="35" max="35" width="12.7109375" bestFit="1" customWidth="1"/>
    <col min="36" max="36" width="11.140625" bestFit="1" customWidth="1"/>
    <col min="37" max="37" width="8.28515625" bestFit="1" customWidth="1"/>
    <col min="38" max="38" width="12.42578125" bestFit="1" customWidth="1"/>
    <col min="39" max="39" width="15.85546875" bestFit="1" customWidth="1"/>
    <col min="40" max="40" width="15.7109375" bestFit="1" customWidth="1"/>
    <col min="41" max="41" width="12.85546875" bestFit="1" customWidth="1"/>
  </cols>
  <sheetData>
    <row r="1" spans="1:61" s="42" customFormat="1" ht="27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</row>
    <row r="2" spans="1:61" x14ac:dyDescent="0.25">
      <c r="A2" s="2" t="s">
        <v>18</v>
      </c>
      <c r="B2" s="2" t="s">
        <v>19</v>
      </c>
      <c r="C2" s="3">
        <v>45967</v>
      </c>
      <c r="D2" s="4">
        <v>1780000</v>
      </c>
      <c r="E2" s="4">
        <v>1780000</v>
      </c>
      <c r="F2" s="4">
        <v>693000</v>
      </c>
      <c r="G2" s="5">
        <f>F2/E2*100</f>
        <v>38.932584269662925</v>
      </c>
      <c r="H2" s="4">
        <v>1457247</v>
      </c>
      <c r="I2" s="4">
        <f>E2-1329499</f>
        <v>450501</v>
      </c>
      <c r="J2" s="4">
        <v>127748</v>
      </c>
      <c r="K2" s="6">
        <v>170.33085</v>
      </c>
      <c r="L2" s="7">
        <v>237</v>
      </c>
      <c r="M2" s="8">
        <v>0.92500000000000004</v>
      </c>
      <c r="N2" s="8">
        <v>0.92500000000000004</v>
      </c>
      <c r="O2" s="4">
        <f>I2/K2</f>
        <v>2644.8585209314697</v>
      </c>
      <c r="P2" s="4">
        <f>I2/M2</f>
        <v>487028.10810810811</v>
      </c>
      <c r="Q2" s="9">
        <f>I2/M2/43560</f>
        <v>11.180626907899635</v>
      </c>
      <c r="R2" s="8">
        <v>150</v>
      </c>
      <c r="AZ2" s="1"/>
      <c r="BB2" s="1"/>
    </row>
    <row r="3" spans="1:61" x14ac:dyDescent="0.25">
      <c r="A3" s="2" t="s">
        <v>20</v>
      </c>
      <c r="B3" s="2" t="s">
        <v>21</v>
      </c>
      <c r="C3" s="3">
        <v>44783</v>
      </c>
      <c r="D3" s="4">
        <v>1220000</v>
      </c>
      <c r="E3" s="4">
        <v>1220000</v>
      </c>
      <c r="F3" s="4">
        <v>399100</v>
      </c>
      <c r="G3" s="5">
        <f>F3/E3*100</f>
        <v>32.713114754098363</v>
      </c>
      <c r="H3" s="4">
        <v>1073796</v>
      </c>
      <c r="I3" s="4">
        <f>E3-905573</f>
        <v>314427</v>
      </c>
      <c r="J3" s="4">
        <v>168223</v>
      </c>
      <c r="K3" s="6">
        <v>280.37156199999998</v>
      </c>
      <c r="L3" s="7">
        <v>447</v>
      </c>
      <c r="M3" s="8">
        <v>1.5429999999999999</v>
      </c>
      <c r="N3" s="8">
        <v>0.85899999999999999</v>
      </c>
      <c r="O3" s="4">
        <f>I3/K3</f>
        <v>1121.4653788603569</v>
      </c>
      <c r="P3" s="4">
        <f>I3/M3</f>
        <v>203776.40959170449</v>
      </c>
      <c r="Q3" s="9">
        <f>I3/M3/43560</f>
        <v>4.678062662803133</v>
      </c>
      <c r="R3" s="8">
        <v>175</v>
      </c>
    </row>
    <row r="4" spans="1:61" x14ac:dyDescent="0.25">
      <c r="A4" s="2" t="s">
        <v>22</v>
      </c>
      <c r="B4" s="2" t="s">
        <v>23</v>
      </c>
      <c r="C4" s="3">
        <v>44684</v>
      </c>
      <c r="D4" s="4">
        <v>150000</v>
      </c>
      <c r="E4" s="4">
        <v>150000</v>
      </c>
      <c r="F4" s="4">
        <v>50400</v>
      </c>
      <c r="G4" s="5">
        <f>F4/E4*100</f>
        <v>33.6</v>
      </c>
      <c r="H4" s="4">
        <v>125896</v>
      </c>
      <c r="I4" s="4">
        <f>E4-0</f>
        <v>150000</v>
      </c>
      <c r="J4" s="4">
        <v>125896</v>
      </c>
      <c r="K4" s="6">
        <v>167.861851</v>
      </c>
      <c r="L4" s="7">
        <v>215</v>
      </c>
      <c r="M4" s="8">
        <v>1.071</v>
      </c>
      <c r="N4" s="8">
        <v>1.071</v>
      </c>
      <c r="O4" s="4">
        <f>I4/K4</f>
        <v>893.59195735307367</v>
      </c>
      <c r="P4" s="4">
        <f>I4/M4</f>
        <v>140056.02240896359</v>
      </c>
      <c r="Q4" s="9">
        <f>I4/M4/43560</f>
        <v>3.215243856955087</v>
      </c>
      <c r="R4" s="8">
        <v>59</v>
      </c>
    </row>
    <row r="5" spans="1:61" x14ac:dyDescent="0.25">
      <c r="A5" s="2" t="s">
        <v>22</v>
      </c>
      <c r="B5" s="2" t="s">
        <v>23</v>
      </c>
      <c r="C5" s="3">
        <v>45898</v>
      </c>
      <c r="D5" s="4">
        <v>205000</v>
      </c>
      <c r="E5" s="4">
        <v>205000</v>
      </c>
      <c r="F5" s="4">
        <v>57500</v>
      </c>
      <c r="G5" s="5">
        <f>F5/E5*100</f>
        <v>28.04878048780488</v>
      </c>
      <c r="H5" s="4">
        <v>125896</v>
      </c>
      <c r="I5" s="4">
        <f>E5-0</f>
        <v>205000</v>
      </c>
      <c r="J5" s="4">
        <v>125896</v>
      </c>
      <c r="K5" s="6">
        <v>167.861851</v>
      </c>
      <c r="L5" s="7">
        <v>215</v>
      </c>
      <c r="M5" s="8">
        <v>1.071</v>
      </c>
      <c r="N5" s="8">
        <v>1.071</v>
      </c>
      <c r="O5" s="4">
        <f>I5/K5</f>
        <v>1221.2423417158673</v>
      </c>
      <c r="P5" s="4">
        <f>I5/M5</f>
        <v>191409.89729225024</v>
      </c>
      <c r="Q5" s="9">
        <f>I5/M5/43560</f>
        <v>4.3941666045052861</v>
      </c>
      <c r="R5" s="8">
        <v>59</v>
      </c>
    </row>
    <row r="6" spans="1:61" x14ac:dyDescent="0.25">
      <c r="A6" s="2" t="s">
        <v>22</v>
      </c>
      <c r="B6" s="2" t="s">
        <v>23</v>
      </c>
      <c r="C6" s="3">
        <v>45329</v>
      </c>
      <c r="D6" s="4">
        <v>185000</v>
      </c>
      <c r="E6" s="4">
        <v>185000</v>
      </c>
      <c r="F6" s="4">
        <v>50400</v>
      </c>
      <c r="G6" s="5">
        <f>F6/E6*100</f>
        <v>27.243243243243242</v>
      </c>
      <c r="H6" s="4">
        <v>125896</v>
      </c>
      <c r="I6" s="4">
        <f>E6-0</f>
        <v>185000</v>
      </c>
      <c r="J6" s="4">
        <v>125896</v>
      </c>
      <c r="K6" s="6">
        <v>167.861851</v>
      </c>
      <c r="L6" s="7">
        <v>215</v>
      </c>
      <c r="M6" s="8">
        <v>1.071</v>
      </c>
      <c r="N6" s="8">
        <v>1.071</v>
      </c>
      <c r="O6" s="4">
        <f>I6/K6</f>
        <v>1102.096747402124</v>
      </c>
      <c r="P6" s="4">
        <f>I6/M6</f>
        <v>172735.7609710551</v>
      </c>
      <c r="Q6" s="9">
        <f>I6/M6/43560</f>
        <v>3.965467423577941</v>
      </c>
      <c r="R6" s="8">
        <v>59</v>
      </c>
    </row>
    <row r="7" spans="1:61" x14ac:dyDescent="0.25">
      <c r="A7" s="2" t="s">
        <v>24</v>
      </c>
      <c r="B7" s="2" t="s">
        <v>25</v>
      </c>
      <c r="C7" s="3">
        <v>44931</v>
      </c>
      <c r="D7" s="4">
        <v>98500</v>
      </c>
      <c r="E7" s="4">
        <v>98500</v>
      </c>
      <c r="F7" s="4">
        <v>56600</v>
      </c>
      <c r="G7" s="5">
        <f>F7/E7*100</f>
        <v>57.461928934010153</v>
      </c>
      <c r="H7" s="4">
        <v>141594</v>
      </c>
      <c r="I7" s="4">
        <f>E7-0</f>
        <v>98500</v>
      </c>
      <c r="J7" s="4">
        <v>141594</v>
      </c>
      <c r="K7" s="6">
        <v>188.791901</v>
      </c>
      <c r="L7" s="7">
        <v>215</v>
      </c>
      <c r="M7" s="8">
        <v>0.88600000000000001</v>
      </c>
      <c r="N7" s="8">
        <v>0.88600000000000001</v>
      </c>
      <c r="O7" s="4">
        <f>I7/K7</f>
        <v>521.73848283883751</v>
      </c>
      <c r="P7" s="4">
        <f>I7/M7</f>
        <v>111173.81489841986</v>
      </c>
      <c r="Q7" s="9">
        <f>I7/M7/43560</f>
        <v>2.5521996074017417</v>
      </c>
      <c r="R7" s="8">
        <v>212</v>
      </c>
    </row>
    <row r="8" spans="1:61" x14ac:dyDescent="0.25">
      <c r="A8" s="2" t="s">
        <v>26</v>
      </c>
      <c r="B8" s="2" t="s">
        <v>27</v>
      </c>
      <c r="C8" s="3">
        <v>45595</v>
      </c>
      <c r="D8" s="4">
        <v>765000</v>
      </c>
      <c r="E8" s="4">
        <v>765000</v>
      </c>
      <c r="F8" s="4">
        <v>352200</v>
      </c>
      <c r="G8" s="5">
        <f>F8/E8*100</f>
        <v>46.03921568627451</v>
      </c>
      <c r="H8" s="4">
        <v>892491</v>
      </c>
      <c r="I8" s="4">
        <f>E8-716688</f>
        <v>48312</v>
      </c>
      <c r="J8" s="4">
        <v>175803</v>
      </c>
      <c r="K8" s="6">
        <v>234.404008</v>
      </c>
      <c r="L8" s="7">
        <v>159</v>
      </c>
      <c r="M8" s="8">
        <v>0.96199999999999997</v>
      </c>
      <c r="N8" s="8">
        <v>0.96199999999999997</v>
      </c>
      <c r="O8" s="4">
        <f>I8/K8</f>
        <v>206.10569082078152</v>
      </c>
      <c r="P8" s="4">
        <f>I8/M8</f>
        <v>50220.374220374222</v>
      </c>
      <c r="Q8" s="9">
        <f>I8/M8/43560</f>
        <v>1.152901152901153</v>
      </c>
      <c r="R8" s="8">
        <v>280</v>
      </c>
    </row>
    <row r="9" spans="1:61" x14ac:dyDescent="0.25">
      <c r="A9" s="2" t="s">
        <v>28</v>
      </c>
      <c r="B9" s="2" t="s">
        <v>29</v>
      </c>
      <c r="C9" s="3">
        <v>44974</v>
      </c>
      <c r="D9" s="4">
        <v>89000</v>
      </c>
      <c r="E9" s="4">
        <v>89000</v>
      </c>
      <c r="F9" s="4">
        <v>54300</v>
      </c>
      <c r="G9" s="5">
        <f>F9/E9*100</f>
        <v>61.011235955056179</v>
      </c>
      <c r="H9" s="4">
        <v>142726</v>
      </c>
      <c r="I9" s="4">
        <f>E9-0</f>
        <v>89000</v>
      </c>
      <c r="J9" s="4">
        <v>135736</v>
      </c>
      <c r="K9" s="6">
        <v>180.98198400000001</v>
      </c>
      <c r="L9" s="7">
        <v>216</v>
      </c>
      <c r="M9" s="8">
        <v>0.84</v>
      </c>
      <c r="N9" s="8">
        <v>0.84</v>
      </c>
      <c r="O9" s="4">
        <f>I9/K9</f>
        <v>491.76165512695451</v>
      </c>
      <c r="P9" s="4">
        <f>I9/M9</f>
        <v>105952.38095238096</v>
      </c>
      <c r="Q9" s="9">
        <f>I9/M9/43560</f>
        <v>2.4323319777865233</v>
      </c>
      <c r="R9" s="8">
        <v>202</v>
      </c>
    </row>
    <row r="10" spans="1:61" ht="15.75" thickBot="1" x14ac:dyDescent="0.3">
      <c r="A10" s="2" t="s">
        <v>30</v>
      </c>
      <c r="B10" s="2" t="s">
        <v>31</v>
      </c>
      <c r="C10" s="3">
        <v>44574</v>
      </c>
      <c r="D10" s="4">
        <v>102000</v>
      </c>
      <c r="E10" s="4">
        <v>102000</v>
      </c>
      <c r="F10" s="4">
        <v>57500</v>
      </c>
      <c r="G10" s="5">
        <f>F10/E10*100</f>
        <v>56.372549019607845</v>
      </c>
      <c r="H10" s="4">
        <v>172981</v>
      </c>
      <c r="I10" s="4">
        <f>E10-0</f>
        <v>102000</v>
      </c>
      <c r="J10" s="4">
        <v>149425</v>
      </c>
      <c r="K10" s="6">
        <v>199.233869</v>
      </c>
      <c r="L10" s="7">
        <v>175</v>
      </c>
      <c r="M10" s="8">
        <v>0.82199999999999995</v>
      </c>
      <c r="N10" s="8">
        <v>0.82199999999999995</v>
      </c>
      <c r="O10" s="4">
        <f>I10/K10</f>
        <v>511.9611465257446</v>
      </c>
      <c r="P10" s="4">
        <f>I10/M10</f>
        <v>124087.59124087592</v>
      </c>
      <c r="Q10" s="9">
        <f>I10/M10/43560</f>
        <v>2.8486591193956823</v>
      </c>
      <c r="R10" s="8">
        <v>234</v>
      </c>
    </row>
    <row r="11" spans="1:61" ht="15.75" thickTop="1" x14ac:dyDescent="0.25">
      <c r="A11" s="10"/>
      <c r="B11" s="10"/>
      <c r="C11" s="11" t="s">
        <v>32</v>
      </c>
      <c r="D11" s="12">
        <f>+SUM(D2:D10)</f>
        <v>4594500</v>
      </c>
      <c r="E11" s="12">
        <f>+SUM(E2:E10)</f>
        <v>4594500</v>
      </c>
      <c r="F11" s="12">
        <f>+SUM(F2:F10)</f>
        <v>1771000</v>
      </c>
      <c r="G11" s="13"/>
      <c r="H11" s="12">
        <f>+SUM(H2:H10)</f>
        <v>4258523</v>
      </c>
      <c r="I11" s="12">
        <f>+SUM(I2:I10)</f>
        <v>1642740</v>
      </c>
      <c r="J11" s="12">
        <f>+SUM(J2:J10)</f>
        <v>1276217</v>
      </c>
      <c r="K11" s="14">
        <f>+SUM(K2:K10)</f>
        <v>1757.6997269999999</v>
      </c>
      <c r="L11" s="15"/>
      <c r="M11" s="16">
        <f>+SUM(M2:M10)</f>
        <v>9.1909999999999989</v>
      </c>
      <c r="N11" s="16">
        <f>+SUM(N2:N10)</f>
        <v>8.5069999999999997</v>
      </c>
      <c r="O11" s="12"/>
      <c r="P11" s="12"/>
      <c r="Q11" s="17"/>
      <c r="R11" s="16"/>
    </row>
    <row r="12" spans="1:61" x14ac:dyDescent="0.25">
      <c r="A12" s="18"/>
      <c r="B12" s="18"/>
      <c r="C12" s="19"/>
      <c r="D12" s="20"/>
      <c r="E12" s="20"/>
      <c r="F12" s="20" t="s">
        <v>33</v>
      </c>
      <c r="G12" s="21">
        <f>F11/E11*100</f>
        <v>38.546087713570579</v>
      </c>
      <c r="H12" s="20"/>
      <c r="I12" s="20"/>
      <c r="J12" s="20" t="s">
        <v>34</v>
      </c>
      <c r="K12" s="22"/>
      <c r="L12" s="23"/>
      <c r="M12" s="24" t="s">
        <v>34</v>
      </c>
      <c r="N12" s="24"/>
      <c r="O12" s="20"/>
      <c r="P12" s="20" t="s">
        <v>34</v>
      </c>
      <c r="Q12" s="25"/>
      <c r="R12" s="24"/>
    </row>
    <row r="13" spans="1:61" x14ac:dyDescent="0.25">
      <c r="A13" s="26"/>
      <c r="B13" s="26"/>
      <c r="C13" s="27"/>
      <c r="D13" s="28"/>
      <c r="E13" s="28"/>
      <c r="F13" s="28" t="s">
        <v>35</v>
      </c>
      <c r="G13" s="29">
        <f>STDEV(G2:G10)</f>
        <v>13.232043604928361</v>
      </c>
      <c r="H13" s="28"/>
      <c r="I13" s="28"/>
      <c r="J13" s="28" t="s">
        <v>36</v>
      </c>
      <c r="K13" s="30">
        <f>I11/K11</f>
        <v>934.59649265792939</v>
      </c>
      <c r="L13" s="31"/>
      <c r="M13" s="32" t="s">
        <v>37</v>
      </c>
      <c r="N13" s="32">
        <f>I11/M11</f>
        <v>178733.54368403874</v>
      </c>
      <c r="O13" s="28"/>
      <c r="P13" s="28" t="s">
        <v>38</v>
      </c>
      <c r="Q13" s="33">
        <f>I11/M11/43560</f>
        <v>4.1031575685041037</v>
      </c>
      <c r="R13" s="32"/>
    </row>
    <row r="15" spans="1:61" x14ac:dyDescent="0.25">
      <c r="F15" s="4" t="s">
        <v>39</v>
      </c>
    </row>
    <row r="16" spans="1:61" x14ac:dyDescent="0.25">
      <c r="F16" s="4" t="s">
        <v>40</v>
      </c>
    </row>
  </sheetData>
  <conditionalFormatting sqref="A2:R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 2026 KNOCKADOON WHIPPOORWILLWAY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252B-838B-4F2C-859B-E90E0E163B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2025-12-22T20:36:18Z</dcterms:created>
  <dcterms:modified xsi:type="dcterms:W3CDTF">2025-12-22T20:39:23Z</dcterms:modified>
</cp:coreProperties>
</file>