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9358D5C-9F03-4ECC-882A-2BE6ED6CAB02}" xr6:coauthVersionLast="47" xr6:coauthVersionMax="47" xr10:uidLastSave="{00000000-0000-0000-0000-000000000000}"/>
  <bookViews>
    <workbookView xWindow="25080" yWindow="-120" windowWidth="25440" windowHeight="15270" xr2:uid="{AEA69F21-60DD-482C-A3C5-42A3D18C1F2F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G8" i="2" s="1"/>
  <c r="J5" i="2"/>
  <c r="L5" i="2"/>
  <c r="I8" i="2" s="1"/>
  <c r="N5" i="2"/>
  <c r="D6" i="2"/>
  <c r="E6" i="2"/>
  <c r="F6" i="2"/>
  <c r="G7" i="2" s="1"/>
  <c r="H6" i="2"/>
  <c r="K6" i="2"/>
  <c r="N6" i="2" l="1"/>
  <c r="J6" i="2"/>
  <c r="I7" i="2" s="1"/>
  <c r="L7" i="2"/>
  <c r="P6" i="2"/>
  <c r="P3" i="2"/>
  <c r="P4" i="2"/>
  <c r="P2" i="2"/>
  <c r="P5" i="2"/>
  <c r="L8" i="2" l="1"/>
  <c r="N8" i="2" s="1"/>
</calcChain>
</file>

<file path=xl/sharedStrings.xml><?xml version="1.0" encoding="utf-8"?>
<sst xmlns="http://schemas.openxmlformats.org/spreadsheetml/2006/main" count="38" uniqueCount="35">
  <si>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</si>
  <si>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</si>
  <si>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</si>
  <si>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</si>
  <si>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</si>
  <si>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</si>
  <si>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</si>
  <si>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</si>
  <si>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</si>
  <si>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</si>
  <si>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</si>
  <si>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</si>
  <si>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</si>
  <si>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</si>
  <si>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</si>
  <si>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</si>
  <si>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41-11-06-227-077</t>
  </si>
  <si>
    <t>8338 ROSE RIDGE DR NE</t>
  </si>
  <si>
    <t>00014</t>
  </si>
  <si>
    <t>41-11-06-227-083</t>
  </si>
  <si>
    <t>5504 ROSE RIDGE CT NE</t>
  </si>
  <si>
    <t>41-11-06-227-091</t>
  </si>
  <si>
    <t>8256 ROSE RIDGE DR NE</t>
  </si>
  <si>
    <t>41-11-06-227-096</t>
  </si>
  <si>
    <t>8271 ROSE RIDGE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</si>
  <si>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</si>
  <si>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</si>
  <si>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</si>
  <si>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</si>
  <si>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</si>
  <si>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</si>
  <si>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</si>
  <si>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</si>
  <si>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1.14</t>
  </si>
  <si>
    <t>2026 USE 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</si>
</sst>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ABC9-A389-4812-A7FC-4B0122438B27}">
  <dimension ref="A1:BJ12"/>
  <sheetViews>
    <sheetView tabSelected="1" workbookViewId="0">
      <selection activeCell="M12" sqref="M12"/>
    </sheetView>
  </sheetViews>
  <sheetFormatPr defaultRowHeight="15" x14ac:dyDescent="0.25"/>
  <cols>
    <col min="1" max="1" width="13.140625" style="11" bestFit="1" customWidth="1"/>
    <col min="2" max="2" width="17.28515625" style="11" bestFit="1" customWidth="1"/>
    <col min="3" max="3" width="7.28515625" style="12" bestFit="1" customWidth="1"/>
    <col min="4" max="5" width="9.140625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7.5703125" style="15" customWidth="1"/>
    <col min="13" max="13" width="7.7109375" style="16" bestFit="1" customWidth="1"/>
    <col min="14" max="14" width="12.140625" style="17" bestFit="1" customWidth="1"/>
    <col min="15" max="15" width="10" style="47" bestFit="1" customWidth="1"/>
    <col min="16" max="16" width="14.28515625" style="19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9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45098</v>
      </c>
      <c r="D2" s="13">
        <v>599900</v>
      </c>
      <c r="E2" s="13">
        <v>599900</v>
      </c>
      <c r="F2" s="13">
        <v>238400</v>
      </c>
      <c r="G2" s="14">
        <f>F2/E2*100</f>
        <v>39.739956659443244</v>
      </c>
      <c r="H2" s="13">
        <v>635142</v>
      </c>
      <c r="I2" s="13">
        <v>112918</v>
      </c>
      <c r="J2" s="13">
        <f>E2-I2</f>
        <v>486982</v>
      </c>
      <c r="K2" s="13">
        <v>458091.21875</v>
      </c>
      <c r="L2" s="15">
        <f>J2/K2</f>
        <v>1.0630677473557224</v>
      </c>
      <c r="M2" s="16">
        <v>1864</v>
      </c>
      <c r="N2" s="17">
        <f>J2/M2</f>
        <v>261.25643776824035</v>
      </c>
      <c r="O2" s="18" t="s">
        <v>18</v>
      </c>
      <c r="P2" s="19">
        <f>ABS(I8-L2)*100</f>
        <v>2.7003114647091042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45225</v>
      </c>
      <c r="D3" s="13">
        <v>555000</v>
      </c>
      <c r="E3" s="13">
        <v>555000</v>
      </c>
      <c r="F3" s="13">
        <v>222100</v>
      </c>
      <c r="G3" s="14">
        <f>F3/E3*100</f>
        <v>40.018018018018019</v>
      </c>
      <c r="H3" s="13">
        <v>596824</v>
      </c>
      <c r="I3" s="13">
        <v>113656</v>
      </c>
      <c r="J3" s="13">
        <f>E3-I3</f>
        <v>441344</v>
      </c>
      <c r="K3" s="13">
        <v>423831.59375</v>
      </c>
      <c r="L3" s="15">
        <f>J3/K3</f>
        <v>1.0413192562995428</v>
      </c>
      <c r="M3" s="16">
        <v>1714</v>
      </c>
      <c r="N3" s="17">
        <f>J3/M3</f>
        <v>257.49358226371061</v>
      </c>
      <c r="O3" s="18" t="s">
        <v>18</v>
      </c>
      <c r="P3" s="19">
        <f>ABS(I8-L3)*100</f>
        <v>4.875160570327064</v>
      </c>
    </row>
    <row r="4" spans="1:62" x14ac:dyDescent="0.25">
      <c r="A4" s="11" t="s">
        <v>21</v>
      </c>
      <c r="B4" s="11" t="s">
        <v>22</v>
      </c>
      <c r="C4" s="12">
        <v>45149</v>
      </c>
      <c r="D4" s="13">
        <v>715000</v>
      </c>
      <c r="E4" s="13">
        <v>715000</v>
      </c>
      <c r="F4" s="13">
        <v>260800</v>
      </c>
      <c r="G4" s="14">
        <f>F4/E4*100</f>
        <v>36.475524475524473</v>
      </c>
      <c r="H4" s="13">
        <v>686502</v>
      </c>
      <c r="I4" s="13">
        <v>112694</v>
      </c>
      <c r="J4" s="13">
        <f>E4-I4</f>
        <v>602306</v>
      </c>
      <c r="K4" s="13">
        <v>503340.34375</v>
      </c>
      <c r="L4" s="15">
        <f>J4/K4</f>
        <v>1.1966177706175574</v>
      </c>
      <c r="M4" s="16">
        <v>1856</v>
      </c>
      <c r="N4" s="17">
        <f>J4/M4</f>
        <v>324.51831896551727</v>
      </c>
      <c r="O4" s="18" t="s">
        <v>18</v>
      </c>
      <c r="P4" s="19">
        <f>ABS(I8-L4)*100</f>
        <v>10.654690861474393</v>
      </c>
    </row>
    <row r="5" spans="1:62" ht="15.75" thickBot="1" x14ac:dyDescent="0.3">
      <c r="A5" s="11" t="s">
        <v>23</v>
      </c>
      <c r="B5" s="11" t="s">
        <v>24</v>
      </c>
      <c r="C5" s="12">
        <v>45147</v>
      </c>
      <c r="D5" s="13">
        <v>510000</v>
      </c>
      <c r="E5" s="13">
        <v>510000</v>
      </c>
      <c r="F5" s="13">
        <v>201000</v>
      </c>
      <c r="G5" s="14">
        <f>F5/E5*100</f>
        <v>39.411764705882355</v>
      </c>
      <c r="H5" s="13">
        <v>540272</v>
      </c>
      <c r="I5" s="13">
        <v>112751</v>
      </c>
      <c r="J5" s="13">
        <f>E5-I5</f>
        <v>397249</v>
      </c>
      <c r="K5" s="13">
        <v>375018.40625</v>
      </c>
      <c r="L5" s="15">
        <f>J5/K5</f>
        <v>1.0592786737384308</v>
      </c>
      <c r="M5" s="16">
        <v>1424</v>
      </c>
      <c r="N5" s="17">
        <f>J5/M5</f>
        <v>278.96699438202245</v>
      </c>
      <c r="O5" s="18" t="s">
        <v>18</v>
      </c>
      <c r="P5" s="19">
        <f>ABS(I8-L5)*100</f>
        <v>3.0792188264382681</v>
      </c>
    </row>
    <row r="6" spans="1:62" ht="15.75" thickTop="1" x14ac:dyDescent="0.25">
      <c r="A6" s="20"/>
      <c r="B6" s="20"/>
      <c r="C6" s="21" t="s">
        <v>25</v>
      </c>
      <c r="D6" s="22">
        <f>+SUM(D2:D5)</f>
        <v>2379900</v>
      </c>
      <c r="E6" s="22">
        <f>+SUM(E2:E5)</f>
        <v>2379900</v>
      </c>
      <c r="F6" s="22">
        <f>+SUM(F2:F5)</f>
        <v>922300</v>
      </c>
      <c r="G6" s="23"/>
      <c r="H6" s="22">
        <f>+SUM(H2:H5)</f>
        <v>2458740</v>
      </c>
      <c r="I6" s="22"/>
      <c r="J6" s="22">
        <f>+SUM(J2:J5)</f>
        <v>1927881</v>
      </c>
      <c r="K6" s="22">
        <f>+SUM(K2:K5)</f>
        <v>1760281.5625</v>
      </c>
      <c r="L6" s="24"/>
      <c r="M6" s="25"/>
      <c r="N6" s="26">
        <f>AVERAGE(N2:N5)</f>
        <v>280.55883334487265</v>
      </c>
      <c r="O6" s="27"/>
      <c r="P6" s="28">
        <f>ABS(I8-I7)*100</f>
        <v>0.51408592754409455</v>
      </c>
    </row>
    <row r="7" spans="1:62" x14ac:dyDescent="0.25">
      <c r="A7" s="29"/>
      <c r="B7" s="29"/>
      <c r="C7" s="30"/>
      <c r="D7" s="31"/>
      <c r="E7" s="31"/>
      <c r="F7" s="31" t="s">
        <v>26</v>
      </c>
      <c r="G7" s="32">
        <f>F6/E6*100</f>
        <v>38.75372914828354</v>
      </c>
      <c r="H7" s="31" t="s">
        <v>27</v>
      </c>
      <c r="I7" s="33">
        <f>J6/K6</f>
        <v>1.0952117212782544</v>
      </c>
      <c r="J7" s="34"/>
      <c r="K7" s="35" t="s">
        <v>28</v>
      </c>
      <c r="L7" s="36">
        <f>STDEV(L2:L5)</f>
        <v>7.1661914228686577E-2</v>
      </c>
      <c r="M7" s="37"/>
      <c r="N7" s="29"/>
      <c r="O7" s="29"/>
      <c r="P7" s="31"/>
    </row>
    <row r="8" spans="1:62" x14ac:dyDescent="0.25">
      <c r="A8" s="38"/>
      <c r="B8" s="38"/>
      <c r="C8" s="39"/>
      <c r="D8" s="40"/>
      <c r="E8" s="40"/>
      <c r="F8" s="40" t="s">
        <v>29</v>
      </c>
      <c r="G8" s="41">
        <f>STDEV(G2:G5)</f>
        <v>1.6426567867425237</v>
      </c>
      <c r="H8" s="40" t="s">
        <v>30</v>
      </c>
      <c r="I8" s="42">
        <f>AVERAGE(L2:L5)</f>
        <v>1.0900708620028134</v>
      </c>
      <c r="J8" s="43"/>
      <c r="K8" s="44" t="s">
        <v>31</v>
      </c>
      <c r="L8" s="45">
        <f>AVERAGE(P2:P5)</f>
        <v>5.327345430737207</v>
      </c>
      <c r="M8" s="46" t="s">
        <v>32</v>
      </c>
      <c r="N8" s="38">
        <f>+(L8/I8)</f>
        <v>4.8871551533348452</v>
      </c>
      <c r="O8" s="38"/>
      <c r="P8" s="40"/>
    </row>
    <row r="11" spans="1:62" x14ac:dyDescent="0.25">
      <c r="F11" s="13" t="s">
        <v>33</v>
      </c>
    </row>
    <row r="12" spans="1:62" x14ac:dyDescent="0.25">
      <c r="F12" s="13" t="s">
        <v>34</v>
      </c>
    </row>
  </sheetData>
  <conditionalFormatting sqref="A2:P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ROSE RIDGE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E897-3E41-4204-A6C2-0CF40B34A9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2025-12-10T15:37:22Z</dcterms:created>
  <dcterms:modified xsi:type="dcterms:W3CDTF">2025-12-10T15:43:18Z</dcterms:modified>
</cp:coreProperties>
</file>