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RVR\Data\Users\Mfrain\Desktop\SALES STUDY'S\2026 SALES STUDY\"/>
    </mc:Choice>
  </mc:AlternateContent>
  <xr:revisionPtr revIDLastSave="0" documentId="8_{39A8FDFA-8850-4D35-BE26-7BE1DCBB8A1E}" xr6:coauthVersionLast="47" xr6:coauthVersionMax="47" xr10:uidLastSave="{00000000-0000-0000-0000-000000000000}"/>
  <bookViews>
    <workbookView xWindow="25080" yWindow="-120" windowWidth="25440" windowHeight="15270" xr2:uid="{7DE46D7F-1BD1-48EA-AF47-5FBA19FA05C9}"/>
  </bookViews>
  <sheets>
    <sheet name="Sales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 l="1"/>
  <c r="I3" i="2"/>
  <c r="I4" i="2"/>
  <c r="I5" i="2"/>
  <c r="I6" i="2"/>
  <c r="I7" i="2"/>
  <c r="I8" i="2"/>
  <c r="I9" i="2"/>
  <c r="I10" i="2"/>
  <c r="I24" i="2" s="1"/>
  <c r="I11" i="2"/>
  <c r="I12" i="2"/>
  <c r="I13" i="2"/>
  <c r="I14" i="2"/>
  <c r="I15" i="2"/>
  <c r="I16" i="2"/>
  <c r="I17" i="2"/>
  <c r="I18" i="2"/>
  <c r="I19" i="2"/>
  <c r="I20" i="2"/>
  <c r="I21" i="2"/>
  <c r="D22" i="2"/>
  <c r="G22" i="2"/>
  <c r="H22" i="2"/>
  <c r="J22" i="2"/>
  <c r="I23" i="2"/>
</calcChain>
</file>

<file path=xl/sharedStrings.xml><?xml version="1.0" encoding="utf-8"?>
<sst xmlns="http://schemas.openxmlformats.org/spreadsheetml/2006/main" count="93" uniqueCount="53">
  <si>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</si>
  <si>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</si>
  <si>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</si>
  <si>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</si>
  <si>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</si>
  <si>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</si>
  <si>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</si>
  <si>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</si>
  <si>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</si>
  <si>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</si>
  <si>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41-11-16-352-019</t>
  </si>
  <si>
    <t>6450 EGYPT RIDGE RD NE</t>
  </si>
  <si>
    <t>WD</t>
  </si>
  <si>
    <t>03-ARM'S LENGTH</t>
  </si>
  <si>
    <t>41-11-31-226-012</t>
  </si>
  <si>
    <t>5468 HARVEST MOON CT NE</t>
  </si>
  <si>
    <t>41-11-31-226-019</t>
  </si>
  <si>
    <t>5500 SETTLERS GROVE RD NE</t>
  </si>
  <si>
    <t>41-11-31-226-025</t>
  </si>
  <si>
    <t>5362 SETTLERS GROVE RD NE</t>
  </si>
  <si>
    <t>41-11-31-226-033</t>
  </si>
  <si>
    <t>5493 SETTLERS GROVE RD NE</t>
  </si>
  <si>
    <t>41-11-31-226-036</t>
  </si>
  <si>
    <t>4139 SETTLERS RIDGE RD NE</t>
  </si>
  <si>
    <t>41-11-31-226-041</t>
  </si>
  <si>
    <t>4251 SETTLERS RIDGE RD NE</t>
  </si>
  <si>
    <t>41-11-32-102-006</t>
  </si>
  <si>
    <t>4338 TRAIL EAST DR NE</t>
  </si>
  <si>
    <t>41-11-32-102-013</t>
  </si>
  <si>
    <t>4228 TRAIL EAST DR NE</t>
  </si>
  <si>
    <t>41-11-32-102-016</t>
  </si>
  <si>
    <t>4227 TRAIL EAST DR NE</t>
  </si>
  <si>
    <t>41-11-32-102-017</t>
  </si>
  <si>
    <t>4243 TRAIL EAST DR NE</t>
  </si>
  <si>
    <t>41-11-32-102-020</t>
  </si>
  <si>
    <t>4373 TRAIL EAST DR NE</t>
  </si>
  <si>
    <t>41-11-32-152-003</t>
  </si>
  <si>
    <t>5699 CANNON HILLS DR NE</t>
  </si>
  <si>
    <t>41-11-32-152-007</t>
  </si>
  <si>
    <t>5797 CANNON HILLS DR NE</t>
  </si>
  <si>
    <t>41-11-32-152-021</t>
  </si>
  <si>
    <t>5858 CANNON HILLS DR NE</t>
  </si>
  <si>
    <t>41-11-32-152-027</t>
  </si>
  <si>
    <t>5726 CANNON HILLS DR NE</t>
  </si>
  <si>
    <t>41-11-32-152-030</t>
  </si>
  <si>
    <t>5634 CANNON HILLS DR NE</t>
  </si>
  <si>
    <t>41-11-32-153-005</t>
  </si>
  <si>
    <t>5758 PETTIS COURT NE</t>
  </si>
  <si>
    <t>41-11-32-153-008</t>
  </si>
  <si>
    <t>5769 PETTIS COURT NE</t>
  </si>
  <si>
    <t>Totals:</t>
  </si>
  <si>
    <t>Sale. Ratio =&gt;</t>
  </si>
  <si>
    <t>Std. Dev. =&gt;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</si>
</sst>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#0.00_);[Red]\(#0.00\)"/>
    <numFmt numFmtId="165" formatCode="mm/dd/yy"/>
  </numFmts>
  <fonts count="4" x14ac:knownFonts="1">
    <font>
      <sz val="11"/>
      <color theme="1"/>
      <name val="Aptos Narrow"/>
      <family val="2"/>
      <scheme val="minor"/>
    </font>
    <font>
      <b/>
      <sz val="8"/>
      <color rgb="FFFFFFFF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6" fontId="1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2" fillId="0" borderId="0" xfId="0" applyFont="1"/>
    <xf numFmtId="165" fontId="2" fillId="0" borderId="0" xfId="0" applyNumberFormat="1" applyFont="1"/>
    <xf numFmtId="6" fontId="2" fillId="0" borderId="0" xfId="0" applyNumberFormat="1" applyFont="1"/>
    <xf numFmtId="164" fontId="2" fillId="0" borderId="0" xfId="0" applyNumberFormat="1" applyFont="1"/>
    <xf numFmtId="0" fontId="3" fillId="3" borderId="1" xfId="0" applyFont="1" applyFill="1" applyBorder="1"/>
    <xf numFmtId="165" fontId="3" fillId="3" borderId="1" xfId="0" applyNumberFormat="1" applyFont="1" applyFill="1" applyBorder="1"/>
    <xf numFmtId="6" fontId="3" fillId="3" borderId="1" xfId="0" applyNumberFormat="1" applyFont="1" applyFill="1" applyBorder="1"/>
    <xf numFmtId="164" fontId="3" fillId="3" borderId="1" xfId="0" applyNumberFormat="1" applyFont="1" applyFill="1" applyBorder="1"/>
    <xf numFmtId="0" fontId="3" fillId="3" borderId="0" xfId="0" applyFont="1" applyFill="1" applyBorder="1"/>
    <xf numFmtId="165" fontId="3" fillId="3" borderId="0" xfId="0" applyNumberFormat="1" applyFont="1" applyFill="1" applyBorder="1"/>
    <xf numFmtId="6" fontId="3" fillId="3" borderId="0" xfId="0" applyNumberFormat="1" applyFont="1" applyFill="1" applyBorder="1"/>
    <xf numFmtId="164" fontId="3" fillId="3" borderId="0" xfId="0" applyNumberFormat="1" applyFont="1" applyFill="1" applyBorder="1"/>
    <xf numFmtId="0" fontId="3" fillId="3" borderId="2" xfId="0" applyFont="1" applyFill="1" applyBorder="1"/>
    <xf numFmtId="165" fontId="3" fillId="3" borderId="2" xfId="0" applyNumberFormat="1" applyFont="1" applyFill="1" applyBorder="1"/>
    <xf numFmtId="6" fontId="3" fillId="3" borderId="2" xfId="0" applyNumberFormat="1" applyFont="1" applyFill="1" applyBorder="1"/>
    <xf numFmtId="164" fontId="3" fillId="3" borderId="2" xfId="0" applyNumberFormat="1" applyFont="1" applyFill="1" applyBorder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7E8F3-456F-47A2-83E1-6F49DC8DA13C}">
  <dimension ref="A1:BL24"/>
  <sheetViews>
    <sheetView tabSelected="1" workbookViewId="0">
      <selection activeCell="J29" sqref="J29"/>
    </sheetView>
  </sheetViews>
  <sheetFormatPr defaultRowHeight="15" x14ac:dyDescent="0.25"/>
  <cols>
    <col min="1" max="1" width="13.140625" style="6" bestFit="1" customWidth="1"/>
    <col min="2" max="2" width="20.5703125" style="6" bestFit="1" customWidth="1"/>
    <col min="3" max="3" width="7.28515625" style="7" bestFit="1" customWidth="1"/>
    <col min="4" max="4" width="10" style="8" bestFit="1" customWidth="1"/>
    <col min="5" max="5" width="4.5703125" style="6" bestFit="1" customWidth="1"/>
    <col min="6" max="6" width="12.7109375" style="6" bestFit="1" customWidth="1"/>
    <col min="7" max="7" width="10" style="8" bestFit="1" customWidth="1"/>
    <col min="8" max="8" width="11" style="8" bestFit="1" customWidth="1"/>
    <col min="9" max="9" width="9.7109375" style="9" bestFit="1" customWidth="1"/>
    <col min="10" max="10" width="10.28515625" style="8" bestFit="1" customWidth="1"/>
    <col min="11" max="11" width="8" bestFit="1" customWidth="1"/>
    <col min="12" max="12" width="6.85546875" bestFit="1" customWidth="1"/>
    <col min="13" max="13" width="14.85546875" bestFit="1" customWidth="1"/>
    <col min="14" max="14" width="12.140625" bestFit="1" customWidth="1"/>
    <col min="15" max="15" width="7.42578125" bestFit="1" customWidth="1"/>
    <col min="16" max="16" width="14.28515625" bestFit="1" customWidth="1"/>
    <col min="17" max="17" width="5.5703125" bestFit="1" customWidth="1"/>
    <col min="18" max="18" width="9.85546875" bestFit="1" customWidth="1"/>
    <col min="19" max="19" width="5.140625" bestFit="1" customWidth="1"/>
    <col min="20" max="20" width="15.42578125" bestFit="1" customWidth="1"/>
    <col min="21" max="21" width="12.7109375" bestFit="1" customWidth="1"/>
    <col min="22" max="22" width="11.140625" bestFit="1" customWidth="1"/>
    <col min="23" max="23" width="8.28515625" bestFit="1" customWidth="1"/>
    <col min="24" max="24" width="12.42578125" bestFit="1" customWidth="1"/>
    <col min="25" max="25" width="15.85546875" bestFit="1" customWidth="1"/>
    <col min="26" max="26" width="15.7109375" bestFit="1" customWidth="1"/>
    <col min="27" max="27" width="12.85546875" bestFit="1" customWidth="1"/>
  </cols>
  <sheetData>
    <row r="1" spans="1:64" x14ac:dyDescent="0.25">
      <c r="A1" s="2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2" t="s">
        <v>5</v>
      </c>
      <c r="G1" s="4" t="s">
        <v>6</v>
      </c>
      <c r="H1" s="4" t="s">
        <v>7</v>
      </c>
      <c r="I1" s="5" t="s">
        <v>8</v>
      </c>
      <c r="J1" s="4" t="s">
        <v>9</v>
      </c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64" x14ac:dyDescent="0.25">
      <c r="A2" s="6" t="s">
        <v>10</v>
      </c>
      <c r="B2" s="6" t="s">
        <v>11</v>
      </c>
      <c r="C2" s="7">
        <v>45890</v>
      </c>
      <c r="D2" s="8">
        <v>1050000</v>
      </c>
      <c r="E2" s="6" t="s">
        <v>12</v>
      </c>
      <c r="F2" s="6" t="s">
        <v>13</v>
      </c>
      <c r="G2" s="8">
        <v>1050000</v>
      </c>
      <c r="H2" s="8">
        <v>555200</v>
      </c>
      <c r="I2" s="9">
        <f>H2/G2*100</f>
        <v>52.876190476190473</v>
      </c>
      <c r="J2" s="8">
        <v>1103360</v>
      </c>
      <c r="AL2" s="1"/>
      <c r="BC2" s="1"/>
      <c r="BE2" s="1"/>
    </row>
    <row r="3" spans="1:64" x14ac:dyDescent="0.25">
      <c r="A3" s="6" t="s">
        <v>14</v>
      </c>
      <c r="B3" s="6" t="s">
        <v>15</v>
      </c>
      <c r="C3" s="7">
        <v>45054</v>
      </c>
      <c r="D3" s="8">
        <v>550000</v>
      </c>
      <c r="E3" s="6" t="s">
        <v>12</v>
      </c>
      <c r="F3" s="6" t="s">
        <v>13</v>
      </c>
      <c r="G3" s="8">
        <v>550000</v>
      </c>
      <c r="H3" s="8">
        <v>239900</v>
      </c>
      <c r="I3" s="9">
        <f>H3/G3*100</f>
        <v>43.618181818181817</v>
      </c>
      <c r="J3" s="8">
        <v>627664</v>
      </c>
    </row>
    <row r="4" spans="1:64" x14ac:dyDescent="0.25">
      <c r="A4" s="6" t="s">
        <v>16</v>
      </c>
      <c r="B4" s="6" t="s">
        <v>17</v>
      </c>
      <c r="C4" s="7">
        <v>45028</v>
      </c>
      <c r="D4" s="8">
        <v>630000</v>
      </c>
      <c r="E4" s="6" t="s">
        <v>12</v>
      </c>
      <c r="F4" s="6" t="s">
        <v>13</v>
      </c>
      <c r="G4" s="8">
        <v>630000</v>
      </c>
      <c r="H4" s="8">
        <v>246500</v>
      </c>
      <c r="I4" s="9">
        <f>H4/G4*100</f>
        <v>39.126984126984127</v>
      </c>
      <c r="J4" s="8">
        <v>659211</v>
      </c>
    </row>
    <row r="5" spans="1:64" x14ac:dyDescent="0.25">
      <c r="A5" s="6" t="s">
        <v>18</v>
      </c>
      <c r="B5" s="6" t="s">
        <v>19</v>
      </c>
      <c r="C5" s="7">
        <v>45933</v>
      </c>
      <c r="D5" s="8">
        <v>830000</v>
      </c>
      <c r="E5" s="6" t="s">
        <v>12</v>
      </c>
      <c r="F5" s="6" t="s">
        <v>13</v>
      </c>
      <c r="G5" s="8">
        <v>830000</v>
      </c>
      <c r="H5" s="8">
        <v>339600</v>
      </c>
      <c r="I5" s="9">
        <f>H5/G5*100</f>
        <v>40.915662650602407</v>
      </c>
      <c r="J5" s="8">
        <v>777871</v>
      </c>
    </row>
    <row r="6" spans="1:64" x14ac:dyDescent="0.25">
      <c r="A6" s="6" t="s">
        <v>20</v>
      </c>
      <c r="B6" s="6" t="s">
        <v>21</v>
      </c>
      <c r="C6" s="7">
        <v>45869</v>
      </c>
      <c r="D6" s="8">
        <v>825000</v>
      </c>
      <c r="E6" s="6" t="s">
        <v>12</v>
      </c>
      <c r="F6" s="6" t="s">
        <v>13</v>
      </c>
      <c r="G6" s="8">
        <v>825000</v>
      </c>
      <c r="H6" s="8">
        <v>380500</v>
      </c>
      <c r="I6" s="9">
        <f>H6/G6*100</f>
        <v>46.121212121212118</v>
      </c>
      <c r="J6" s="8">
        <v>839496</v>
      </c>
    </row>
    <row r="7" spans="1:64" x14ac:dyDescent="0.25">
      <c r="A7" s="6" t="s">
        <v>22</v>
      </c>
      <c r="B7" s="6" t="s">
        <v>23</v>
      </c>
      <c r="C7" s="7">
        <v>45142</v>
      </c>
      <c r="D7" s="8">
        <v>730000</v>
      </c>
      <c r="E7" s="6" t="s">
        <v>12</v>
      </c>
      <c r="F7" s="6" t="s">
        <v>13</v>
      </c>
      <c r="G7" s="8">
        <v>730000</v>
      </c>
      <c r="H7" s="8">
        <v>300000</v>
      </c>
      <c r="I7" s="9">
        <f>H7/G7*100</f>
        <v>41.095890410958901</v>
      </c>
      <c r="J7" s="8">
        <v>754160</v>
      </c>
    </row>
    <row r="8" spans="1:64" x14ac:dyDescent="0.25">
      <c r="A8" s="6" t="s">
        <v>24</v>
      </c>
      <c r="B8" s="6" t="s">
        <v>25</v>
      </c>
      <c r="C8" s="7">
        <v>45453</v>
      </c>
      <c r="D8" s="8">
        <v>734576</v>
      </c>
      <c r="E8" s="6" t="s">
        <v>12</v>
      </c>
      <c r="F8" s="6" t="s">
        <v>13</v>
      </c>
      <c r="G8" s="8">
        <v>734576</v>
      </c>
      <c r="H8" s="8">
        <v>294800</v>
      </c>
      <c r="I8" s="9">
        <f>H8/G8*100</f>
        <v>40.131994511119338</v>
      </c>
      <c r="J8" s="8">
        <v>662782</v>
      </c>
    </row>
    <row r="9" spans="1:64" x14ac:dyDescent="0.25">
      <c r="A9" s="6" t="s">
        <v>26</v>
      </c>
      <c r="B9" s="6" t="s">
        <v>27</v>
      </c>
      <c r="C9" s="7">
        <v>45085</v>
      </c>
      <c r="D9" s="8">
        <v>625000</v>
      </c>
      <c r="E9" s="6" t="s">
        <v>12</v>
      </c>
      <c r="F9" s="6" t="s">
        <v>13</v>
      </c>
      <c r="G9" s="8">
        <v>625000</v>
      </c>
      <c r="H9" s="8">
        <v>251000</v>
      </c>
      <c r="I9" s="9">
        <f>H9/G9*100</f>
        <v>40.160000000000004</v>
      </c>
      <c r="J9" s="8">
        <v>603590</v>
      </c>
    </row>
    <row r="10" spans="1:64" x14ac:dyDescent="0.25">
      <c r="A10" s="6" t="s">
        <v>28</v>
      </c>
      <c r="B10" s="6" t="s">
        <v>29</v>
      </c>
      <c r="C10" s="7">
        <v>45496</v>
      </c>
      <c r="D10" s="8">
        <v>625000</v>
      </c>
      <c r="E10" s="6" t="s">
        <v>12</v>
      </c>
      <c r="F10" s="6" t="s">
        <v>13</v>
      </c>
      <c r="G10" s="8">
        <v>625000</v>
      </c>
      <c r="H10" s="8">
        <v>250100</v>
      </c>
      <c r="I10" s="9">
        <f>H10/G10*100</f>
        <v>40.015999999999998</v>
      </c>
      <c r="J10" s="8">
        <v>635455</v>
      </c>
    </row>
    <row r="11" spans="1:64" x14ac:dyDescent="0.25">
      <c r="A11" s="6" t="s">
        <v>30</v>
      </c>
      <c r="B11" s="6" t="s">
        <v>31</v>
      </c>
      <c r="C11" s="7">
        <v>45429</v>
      </c>
      <c r="D11" s="8">
        <v>567500</v>
      </c>
      <c r="E11" s="6" t="s">
        <v>12</v>
      </c>
      <c r="F11" s="6" t="s">
        <v>13</v>
      </c>
      <c r="G11" s="8">
        <v>567500</v>
      </c>
      <c r="H11" s="8">
        <v>231100</v>
      </c>
      <c r="I11" s="9">
        <f>H11/G11*100</f>
        <v>40.722466960352421</v>
      </c>
      <c r="J11" s="8">
        <v>508418</v>
      </c>
    </row>
    <row r="12" spans="1:64" x14ac:dyDescent="0.25">
      <c r="A12" s="6" t="s">
        <v>32</v>
      </c>
      <c r="B12" s="6" t="s">
        <v>33</v>
      </c>
      <c r="C12" s="7">
        <v>45401</v>
      </c>
      <c r="D12" s="8">
        <v>725000</v>
      </c>
      <c r="E12" s="6" t="s">
        <v>12</v>
      </c>
      <c r="F12" s="6" t="s">
        <v>13</v>
      </c>
      <c r="G12" s="8">
        <v>725000</v>
      </c>
      <c r="H12" s="8">
        <v>339000</v>
      </c>
      <c r="I12" s="9">
        <f>H12/G12*100</f>
        <v>46.758620689655174</v>
      </c>
      <c r="J12" s="8">
        <v>715065</v>
      </c>
    </row>
    <row r="13" spans="1:64" x14ac:dyDescent="0.25">
      <c r="A13" s="6" t="s">
        <v>34</v>
      </c>
      <c r="B13" s="6" t="s">
        <v>35</v>
      </c>
      <c r="C13" s="7">
        <v>45072</v>
      </c>
      <c r="D13" s="8">
        <v>735000</v>
      </c>
      <c r="E13" s="6" t="s">
        <v>12</v>
      </c>
      <c r="F13" s="6" t="s">
        <v>13</v>
      </c>
      <c r="G13" s="8">
        <v>735000</v>
      </c>
      <c r="H13" s="8">
        <v>271100</v>
      </c>
      <c r="I13" s="9">
        <f>H13/G13*100</f>
        <v>36.884353741496604</v>
      </c>
      <c r="J13" s="8">
        <v>722688</v>
      </c>
    </row>
    <row r="14" spans="1:64" x14ac:dyDescent="0.25">
      <c r="A14" s="6" t="s">
        <v>36</v>
      </c>
      <c r="B14" s="6" t="s">
        <v>37</v>
      </c>
      <c r="C14" s="7">
        <v>45726</v>
      </c>
      <c r="D14" s="8">
        <v>600000</v>
      </c>
      <c r="E14" s="6" t="s">
        <v>12</v>
      </c>
      <c r="F14" s="6" t="s">
        <v>13</v>
      </c>
      <c r="G14" s="8">
        <v>600000</v>
      </c>
      <c r="H14" s="8">
        <v>184200</v>
      </c>
      <c r="I14" s="9">
        <f>H14/G14*100</f>
        <v>30.7</v>
      </c>
      <c r="J14" s="8">
        <v>541005</v>
      </c>
    </row>
    <row r="15" spans="1:64" x14ac:dyDescent="0.25">
      <c r="A15" s="6" t="s">
        <v>38</v>
      </c>
      <c r="B15" s="6" t="s">
        <v>39</v>
      </c>
      <c r="C15" s="7">
        <v>45664</v>
      </c>
      <c r="D15" s="8">
        <v>615000</v>
      </c>
      <c r="E15" s="6" t="s">
        <v>12</v>
      </c>
      <c r="F15" s="6" t="s">
        <v>13</v>
      </c>
      <c r="G15" s="8">
        <v>615000</v>
      </c>
      <c r="H15" s="8">
        <v>266700</v>
      </c>
      <c r="I15" s="9">
        <f>H15/G15*100</f>
        <v>43.365853658536587</v>
      </c>
      <c r="J15" s="8">
        <v>632258</v>
      </c>
    </row>
    <row r="16" spans="1:64" x14ac:dyDescent="0.25">
      <c r="A16" s="6" t="s">
        <v>38</v>
      </c>
      <c r="B16" s="6" t="s">
        <v>39</v>
      </c>
      <c r="C16" s="7">
        <v>45042</v>
      </c>
      <c r="D16" s="8">
        <v>578500</v>
      </c>
      <c r="E16" s="6" t="s">
        <v>12</v>
      </c>
      <c r="F16" s="6" t="s">
        <v>13</v>
      </c>
      <c r="G16" s="8">
        <v>578500</v>
      </c>
      <c r="H16" s="8">
        <v>233600</v>
      </c>
      <c r="I16" s="9">
        <f>H16/G16*100</f>
        <v>40.380293863439931</v>
      </c>
      <c r="J16" s="8">
        <v>632258</v>
      </c>
    </row>
    <row r="17" spans="1:10" x14ac:dyDescent="0.25">
      <c r="A17" s="6" t="s">
        <v>40</v>
      </c>
      <c r="B17" s="6" t="s">
        <v>41</v>
      </c>
      <c r="C17" s="7">
        <v>45387</v>
      </c>
      <c r="D17" s="8">
        <v>577000</v>
      </c>
      <c r="E17" s="6" t="s">
        <v>12</v>
      </c>
      <c r="F17" s="6" t="s">
        <v>13</v>
      </c>
      <c r="G17" s="8">
        <v>577000</v>
      </c>
      <c r="H17" s="8">
        <v>199900</v>
      </c>
      <c r="I17" s="9">
        <f>H17/G17*100</f>
        <v>34.644714038128249</v>
      </c>
      <c r="J17" s="8">
        <v>488706</v>
      </c>
    </row>
    <row r="18" spans="1:10" x14ac:dyDescent="0.25">
      <c r="A18" s="6" t="s">
        <v>42</v>
      </c>
      <c r="B18" s="6" t="s">
        <v>43</v>
      </c>
      <c r="C18" s="7">
        <v>45796</v>
      </c>
      <c r="D18" s="8">
        <v>637500</v>
      </c>
      <c r="E18" s="6" t="s">
        <v>12</v>
      </c>
      <c r="F18" s="6" t="s">
        <v>13</v>
      </c>
      <c r="G18" s="8">
        <v>637500</v>
      </c>
      <c r="H18" s="8">
        <v>237100</v>
      </c>
      <c r="I18" s="9">
        <f>H18/G18*100</f>
        <v>37.192156862745094</v>
      </c>
      <c r="J18" s="8">
        <v>547390</v>
      </c>
    </row>
    <row r="19" spans="1:10" x14ac:dyDescent="0.25">
      <c r="A19" s="6" t="s">
        <v>44</v>
      </c>
      <c r="B19" s="6" t="s">
        <v>45</v>
      </c>
      <c r="C19" s="7">
        <v>45467</v>
      </c>
      <c r="D19" s="8">
        <v>555000</v>
      </c>
      <c r="E19" s="6" t="s">
        <v>12</v>
      </c>
      <c r="F19" s="6" t="s">
        <v>13</v>
      </c>
      <c r="G19" s="8">
        <v>555000</v>
      </c>
      <c r="H19" s="8">
        <v>178700</v>
      </c>
      <c r="I19" s="9">
        <f>H19/G19*100</f>
        <v>32.198198198198199</v>
      </c>
      <c r="J19" s="8">
        <v>509624</v>
      </c>
    </row>
    <row r="20" spans="1:10" x14ac:dyDescent="0.25">
      <c r="A20" s="6" t="s">
        <v>46</v>
      </c>
      <c r="B20" s="6" t="s">
        <v>47</v>
      </c>
      <c r="C20" s="7">
        <v>45149</v>
      </c>
      <c r="D20" s="8">
        <v>950000</v>
      </c>
      <c r="E20" s="6" t="s">
        <v>12</v>
      </c>
      <c r="F20" s="6" t="s">
        <v>13</v>
      </c>
      <c r="G20" s="8">
        <v>950000</v>
      </c>
      <c r="H20" s="8">
        <v>279900</v>
      </c>
      <c r="I20" s="9">
        <f>H20/G20*100</f>
        <v>29.463157894736842</v>
      </c>
      <c r="J20" s="8">
        <v>701513</v>
      </c>
    </row>
    <row r="21" spans="1:10" ht="15.75" thickBot="1" x14ac:dyDescent="0.3">
      <c r="A21" s="6" t="s">
        <v>48</v>
      </c>
      <c r="B21" s="6" t="s">
        <v>49</v>
      </c>
      <c r="C21" s="7">
        <v>45449</v>
      </c>
      <c r="D21" s="8">
        <v>820000</v>
      </c>
      <c r="E21" s="6" t="s">
        <v>12</v>
      </c>
      <c r="F21" s="6" t="s">
        <v>13</v>
      </c>
      <c r="G21" s="8">
        <v>820000</v>
      </c>
      <c r="H21" s="8">
        <v>270000</v>
      </c>
      <c r="I21" s="9">
        <f>H21/G21*100</f>
        <v>32.926829268292686</v>
      </c>
      <c r="J21" s="8">
        <v>624641</v>
      </c>
    </row>
    <row r="22" spans="1:10" ht="15.75" thickTop="1" x14ac:dyDescent="0.25">
      <c r="A22" s="10"/>
      <c r="B22" s="10"/>
      <c r="C22" s="11" t="s">
        <v>50</v>
      </c>
      <c r="D22" s="12">
        <f>+SUM(D2:D21)</f>
        <v>13960076</v>
      </c>
      <c r="E22" s="10"/>
      <c r="F22" s="10"/>
      <c r="G22" s="12">
        <f>+SUM(G2:G21)</f>
        <v>13960076</v>
      </c>
      <c r="H22" s="12">
        <f>+SUM(H2:H21)</f>
        <v>5548900</v>
      </c>
      <c r="I22" s="13"/>
      <c r="J22" s="12">
        <f>+SUM(J2:J21)</f>
        <v>13287155</v>
      </c>
    </row>
    <row r="23" spans="1:10" x14ac:dyDescent="0.25">
      <c r="A23" s="14"/>
      <c r="B23" s="14"/>
      <c r="C23" s="15"/>
      <c r="D23" s="16"/>
      <c r="E23" s="14"/>
      <c r="F23" s="14"/>
      <c r="G23" s="16"/>
      <c r="H23" s="16" t="s">
        <v>51</v>
      </c>
      <c r="I23" s="17">
        <f>H22/G22*100</f>
        <v>39.748350940209782</v>
      </c>
      <c r="J23" s="16"/>
    </row>
    <row r="24" spans="1:10" x14ac:dyDescent="0.25">
      <c r="A24" s="18"/>
      <c r="B24" s="18"/>
      <c r="C24" s="19"/>
      <c r="D24" s="20"/>
      <c r="E24" s="18"/>
      <c r="F24" s="18"/>
      <c r="G24" s="20"/>
      <c r="H24" s="20" t="s">
        <v>52</v>
      </c>
      <c r="I24" s="21">
        <f>STDEV(I2:I21)</f>
        <v>5.7392164707908844</v>
      </c>
      <c r="J24" s="20"/>
    </row>
  </sheetData>
  <conditionalFormatting sqref="A2:J21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25" right="0.25" top="0.75" bottom="0.75" header="0.3" footer="0.3"/>
  <pageSetup paperSize="5" orientation="landscape" r:id="rId1"/>
  <headerFooter>
    <oddHeader xml:space="preserve">&amp;C2026 SETTLER'S RIDGE SALES STUDY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A59C2-F45F-4BB4-8771-C1621E6D27D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Sales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Frain</dc:creator>
  <cp:lastModifiedBy>Matthew Frain</cp:lastModifiedBy>
  <dcterms:created xsi:type="dcterms:W3CDTF">2025-12-22T19:55:38Z</dcterms:created>
  <dcterms:modified xsi:type="dcterms:W3CDTF">2025-12-22T19:56:40Z</dcterms:modified>
</cp:coreProperties>
</file>