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3_ncr:1_{D8A1CE9B-E294-4AFB-9163-ABEF272FD7E0}" xr6:coauthVersionLast="47" xr6:coauthVersionMax="47" xr10:uidLastSave="{00000000-0000-0000-0000-000000000000}"/>
  <bookViews>
    <workbookView xWindow="25080" yWindow="-120" windowWidth="25440" windowHeight="15270" xr2:uid="{4954D18D-DF12-44A1-8D8E-12FDB73A1679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D7" i="2"/>
  <c r="G7" i="2"/>
  <c r="H7" i="2"/>
  <c r="J7" i="2"/>
  <c r="I8" i="2"/>
  <c r="I9" i="2"/>
</calcChain>
</file>

<file path=xl/sharedStrings.xml><?xml version="1.0" encoding="utf-8"?>
<sst xmlns="http://schemas.openxmlformats.org/spreadsheetml/2006/main" count="40" uniqueCount="26">
  <si>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</si>
  <si>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</si>
  <si>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</si>
  <si>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</si>
  <si>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</si>
  <si>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</si>
  <si>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</si>
  <si>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</si>
  <si>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</si>
  <si>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</si>
  <si>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</si>
  <si>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</si>
  <si>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41-11-10-426-015</t>
  </si>
  <si>
    <t>6995 CAMELBACK DR NE</t>
  </si>
  <si>
    <t>WD</t>
  </si>
  <si>
    <t>03-ARM'S LENGTH</t>
  </si>
  <si>
    <t>00032</t>
  </si>
  <si>
    <t>41-11-10-426-016</t>
  </si>
  <si>
    <t>6991 CAMELBACK DR NE</t>
  </si>
  <si>
    <t>41-11-10-426-023</t>
  </si>
  <si>
    <t>7000 CAMELBACK DR NE</t>
  </si>
  <si>
    <t>41-11-10-426-029</t>
  </si>
  <si>
    <t>7024 CAMELBACK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</si>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</sst>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A0D6-17B7-40B7-A410-C429857F9F24}">
  <dimension ref="A1:BL9"/>
  <sheetViews>
    <sheetView tabSelected="1" workbookViewId="0">
      <selection activeCell="I19" sqref="I19"/>
    </sheetView>
  </sheetViews>
  <sheetFormatPr defaultRowHeight="15" x14ac:dyDescent="0.25"/>
  <cols>
    <col min="1" max="1" width="13.140625" style="7" bestFit="1" customWidth="1"/>
    <col min="2" max="2" width="17.4257812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12.71093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bestFit="1" customWidth="1"/>
    <col min="14" max="14" width="9.140625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12</v>
      </c>
      <c r="B2" s="7" t="s">
        <v>13</v>
      </c>
      <c r="C2" s="8">
        <v>45133</v>
      </c>
      <c r="D2" s="9">
        <v>410000</v>
      </c>
      <c r="E2" s="7" t="s">
        <v>14</v>
      </c>
      <c r="F2" s="7" t="s">
        <v>15</v>
      </c>
      <c r="G2" s="9">
        <v>410000</v>
      </c>
      <c r="H2" s="9">
        <v>188600</v>
      </c>
      <c r="I2" s="10">
        <f>H2/G2*100</f>
        <v>46</v>
      </c>
      <c r="J2" s="9">
        <v>441503</v>
      </c>
      <c r="L2" s="11" t="s">
        <v>16</v>
      </c>
      <c r="AL2" s="1"/>
      <c r="BC2" s="1"/>
      <c r="BE2" s="1"/>
    </row>
    <row r="3" spans="1:64" x14ac:dyDescent="0.25">
      <c r="A3" s="7" t="s">
        <v>17</v>
      </c>
      <c r="B3" s="7" t="s">
        <v>18</v>
      </c>
      <c r="C3" s="8">
        <v>45441</v>
      </c>
      <c r="D3" s="9">
        <v>452000</v>
      </c>
      <c r="E3" s="7" t="s">
        <v>14</v>
      </c>
      <c r="F3" s="7" t="s">
        <v>15</v>
      </c>
      <c r="G3" s="9">
        <v>452000</v>
      </c>
      <c r="H3" s="9">
        <v>195700</v>
      </c>
      <c r="I3" s="10">
        <f>H3/G3*100</f>
        <v>43.296460176991154</v>
      </c>
      <c r="J3" s="9">
        <v>428772</v>
      </c>
      <c r="L3" s="11" t="s">
        <v>16</v>
      </c>
    </row>
    <row r="4" spans="1:64" x14ac:dyDescent="0.25">
      <c r="A4" s="7" t="s">
        <v>19</v>
      </c>
      <c r="B4" s="7" t="s">
        <v>20</v>
      </c>
      <c r="C4" s="8">
        <v>45771</v>
      </c>
      <c r="D4" s="9">
        <v>370000</v>
      </c>
      <c r="E4" s="7" t="s">
        <v>14</v>
      </c>
      <c r="F4" s="7" t="s">
        <v>15</v>
      </c>
      <c r="G4" s="9">
        <v>370000</v>
      </c>
      <c r="H4" s="9">
        <v>192800</v>
      </c>
      <c r="I4" s="10">
        <f>H4/G4*100</f>
        <v>52.108108108108112</v>
      </c>
      <c r="J4" s="9">
        <v>397618</v>
      </c>
      <c r="L4" s="11" t="s">
        <v>16</v>
      </c>
    </row>
    <row r="5" spans="1:64" x14ac:dyDescent="0.25">
      <c r="A5" s="7" t="s">
        <v>21</v>
      </c>
      <c r="B5" s="7" t="s">
        <v>22</v>
      </c>
      <c r="C5" s="8">
        <v>45786</v>
      </c>
      <c r="D5" s="9">
        <v>450000</v>
      </c>
      <c r="E5" s="7" t="s">
        <v>14</v>
      </c>
      <c r="F5" s="7" t="s">
        <v>15</v>
      </c>
      <c r="G5" s="9">
        <v>450000</v>
      </c>
      <c r="H5" s="9">
        <v>178800</v>
      </c>
      <c r="I5" s="10">
        <f>H5/G5*100</f>
        <v>39.733333333333334</v>
      </c>
      <c r="J5" s="9">
        <v>370136</v>
      </c>
      <c r="L5" s="11" t="s">
        <v>16</v>
      </c>
    </row>
    <row r="6" spans="1:64" ht="15.75" thickBot="1" x14ac:dyDescent="0.3">
      <c r="A6" s="7" t="s">
        <v>21</v>
      </c>
      <c r="B6" s="7" t="s">
        <v>22</v>
      </c>
      <c r="C6" s="8">
        <v>45723</v>
      </c>
      <c r="D6" s="9">
        <v>315000</v>
      </c>
      <c r="E6" s="7" t="s">
        <v>14</v>
      </c>
      <c r="F6" s="7" t="s">
        <v>15</v>
      </c>
      <c r="G6" s="9">
        <v>315000</v>
      </c>
      <c r="H6" s="9">
        <v>168700</v>
      </c>
      <c r="I6" s="10">
        <f>H6/G6*100</f>
        <v>53.555555555555557</v>
      </c>
      <c r="J6" s="9">
        <v>370136</v>
      </c>
      <c r="L6" s="11" t="s">
        <v>16</v>
      </c>
    </row>
    <row r="7" spans="1:64" ht="15.75" thickTop="1" x14ac:dyDescent="0.25">
      <c r="A7" s="12"/>
      <c r="B7" s="12"/>
      <c r="C7" s="13" t="s">
        <v>23</v>
      </c>
      <c r="D7" s="14">
        <f>+SUM(D2:D6)</f>
        <v>1997000</v>
      </c>
      <c r="E7" s="12"/>
      <c r="F7" s="12"/>
      <c r="G7" s="14">
        <f>+SUM(G2:G6)</f>
        <v>1997000</v>
      </c>
      <c r="H7" s="14">
        <f>+SUM(H2:H6)</f>
        <v>924600</v>
      </c>
      <c r="I7" s="15"/>
      <c r="J7" s="14">
        <f>+SUM(J2:J6)</f>
        <v>2008165</v>
      </c>
      <c r="K7" s="13"/>
      <c r="L7" s="16"/>
    </row>
    <row r="8" spans="1:64" x14ac:dyDescent="0.25">
      <c r="A8" s="17"/>
      <c r="B8" s="17"/>
      <c r="C8" s="18"/>
      <c r="D8" s="19"/>
      <c r="E8" s="17"/>
      <c r="F8" s="17"/>
      <c r="G8" s="19"/>
      <c r="H8" s="19" t="s">
        <v>24</v>
      </c>
      <c r="I8" s="20">
        <f>H7/G7*100</f>
        <v>46.299449173760642</v>
      </c>
      <c r="J8" s="19"/>
      <c r="K8" s="18"/>
      <c r="L8" s="21"/>
    </row>
    <row r="9" spans="1:64" x14ac:dyDescent="0.25">
      <c r="A9" s="22"/>
      <c r="B9" s="22"/>
      <c r="C9" s="23"/>
      <c r="D9" s="24"/>
      <c r="E9" s="22"/>
      <c r="F9" s="22"/>
      <c r="G9" s="24"/>
      <c r="H9" s="24" t="s">
        <v>25</v>
      </c>
      <c r="I9" s="25">
        <f>STDEV(I2:I6)</f>
        <v>5.8431570030745066</v>
      </c>
      <c r="J9" s="24"/>
      <c r="K9" s="23"/>
      <c r="L9" s="26"/>
    </row>
  </sheetData>
  <conditionalFormatting sqref="A2:L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SILVER ESTS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170B-5174-4D0D-885B-6B8508C663D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2025-12-16T15:14:48Z</dcterms:created>
  <dcterms:modified xsi:type="dcterms:W3CDTF">2025-12-16T15:16:19Z</dcterms:modified>
</cp:coreProperties>
</file>