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RVR\Data\Users\Mfrain\Desktop\SALES STUDY'S\2026 SALES STUDY\"/>
    </mc:Choice>
  </mc:AlternateContent>
  <xr:revisionPtr revIDLastSave="0" documentId="8_{9AA66354-A691-4C3E-AC2D-81BE4CDCBDDE}" xr6:coauthVersionLast="47" xr6:coauthVersionMax="47" xr10:uidLastSave="{00000000-0000-0000-0000-000000000000}"/>
  <bookViews>
    <workbookView xWindow="25080" yWindow="-120" windowWidth="25440" windowHeight="15270" xr2:uid="{695CE515-0B53-484D-91AF-83CA76EA9D5F}"/>
  </bookViews>
  <sheets>
    <sheet name="Sales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 l="1"/>
  <c r="I3" i="2"/>
  <c r="I4" i="2"/>
  <c r="I5" i="2"/>
  <c r="I6" i="2"/>
  <c r="I7" i="2"/>
  <c r="I8" i="2"/>
  <c r="I9" i="2"/>
  <c r="I10" i="2"/>
  <c r="I11" i="2"/>
  <c r="I12" i="2"/>
  <c r="I13" i="2"/>
  <c r="I29" i="2" s="1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D27" i="2"/>
  <c r="G27" i="2"/>
  <c r="H27" i="2"/>
  <c r="J27" i="2"/>
  <c r="I28" i="2"/>
</calcChain>
</file>

<file path=xl/sharedStrings.xml><?xml version="1.0" encoding="utf-8"?>
<sst xmlns="http://schemas.openxmlformats.org/spreadsheetml/2006/main" count="141" uniqueCount="67">
  <si>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</si>
  <si>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</si>
  <si>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</si>
  <si>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</si>
  <si>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</si>
  <si>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</si>
  <si>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</si>
  <si>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</si>
  <si>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</si>
  <si>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</si>
  <si>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Appr. Date</t>
  </si>
  <si>
    <t>ECF Area</t>
  </si>
  <si>
    <t>Other Parcels in Sale</t>
  </si>
  <si>
    <t>41-11-10-427-034</t>
  </si>
  <si>
    <t>7836 OAKMONT CT NE</t>
  </si>
  <si>
    <t>WD</t>
  </si>
  <si>
    <t>03-ARM'S LENGTH</t>
  </si>
  <si>
    <t>00031</t>
  </si>
  <si>
    <t>41-11-10-427-038</t>
  </si>
  <si>
    <t>7816 OAKMONT CT NE</t>
  </si>
  <si>
    <t>41-11-10-427-071</t>
  </si>
  <si>
    <t>7649 GREENBRIER DR NE</t>
  </si>
  <si>
    <t>41-11-10-427-072</t>
  </si>
  <si>
    <t>7645 GREENBRIER DR NE</t>
  </si>
  <si>
    <t>41-11-10-427-073</t>
  </si>
  <si>
    <t>7644 GREENBRIER DR NE</t>
  </si>
  <si>
    <t>41-11-10-427-076</t>
  </si>
  <si>
    <t>7656 GREENBRIER DR NE</t>
  </si>
  <si>
    <t>41-11-10-427-082</t>
  </si>
  <si>
    <t>7682 GREENBRIER DR NE</t>
  </si>
  <si>
    <t>41-11-10-427-084</t>
  </si>
  <si>
    <t>7690 GREENBRIER DR NE</t>
  </si>
  <si>
    <t>41-11-10-427-086</t>
  </si>
  <si>
    <t>7698 GREENBRIER DR NE</t>
  </si>
  <si>
    <t>41-11-10-427-088</t>
  </si>
  <si>
    <t>7706 GREENBRIER DR NE</t>
  </si>
  <si>
    <t>41-11-10-427-096</t>
  </si>
  <si>
    <t>7738 GREENBRIER DR NE</t>
  </si>
  <si>
    <t>41-11-10-429-002</t>
  </si>
  <si>
    <t>7115 PINEHURST DR NE</t>
  </si>
  <si>
    <t>41-11-10-429-005</t>
  </si>
  <si>
    <t>7826 WOODHURST DR NE</t>
  </si>
  <si>
    <t>41-11-10-429-006</t>
  </si>
  <si>
    <t>7820 WOODHURST DR NE</t>
  </si>
  <si>
    <t>41-11-10-429-007</t>
  </si>
  <si>
    <t>7816 WOODHURST DR NE</t>
  </si>
  <si>
    <t>41-11-10-429-009</t>
  </si>
  <si>
    <t>7813 WOODHURST DR NE</t>
  </si>
  <si>
    <t>41-11-10-429-010</t>
  </si>
  <si>
    <t>7819 WOODHURST DR NE</t>
  </si>
  <si>
    <t>41-11-10-429-012</t>
  </si>
  <si>
    <t>7831 WOODHURST DR NE</t>
  </si>
  <si>
    <t>41-11-10-429-014</t>
  </si>
  <si>
    <t>7843 WOODHURST DR NE</t>
  </si>
  <si>
    <t>41-11-10-429-019</t>
  </si>
  <si>
    <t>7873 WOODHURST DR NE</t>
  </si>
  <si>
    <t>41-11-10-429-021</t>
  </si>
  <si>
    <t>7885 WOODHURST DR NE</t>
  </si>
  <si>
    <t>41-11-10-429-022</t>
  </si>
  <si>
    <t>7891 WOODHURST DR NE</t>
  </si>
  <si>
    <t>41-11-10-429-025</t>
  </si>
  <si>
    <t>7894 WOODHURST DR NE</t>
  </si>
  <si>
    <t>41-11-10-429-031</t>
  </si>
  <si>
    <t>7120 PINEHURST</t>
  </si>
  <si>
    <t>Totals:</t>
  </si>
  <si>
    <t>Sale. Ratio =&gt;</t>
  </si>
  <si>
    <t>Std. Dev. =&gt;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</si>
</sst>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#0.00_);[Red]\(#0.00\)"/>
    <numFmt numFmtId="165" formatCode="mm/dd/yy"/>
  </numFmts>
  <fonts count="4" x14ac:knownFonts="1">
    <font>
      <sz val="11"/>
      <color theme="1"/>
      <name val="Aptos Narrow"/>
      <family val="2"/>
      <scheme val="minor"/>
    </font>
    <font>
      <b/>
      <sz val="8"/>
      <color rgb="FFFFFFFF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6" fontId="1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right"/>
    </xf>
    <xf numFmtId="0" fontId="2" fillId="0" borderId="0" xfId="0" applyFont="1"/>
    <xf numFmtId="165" fontId="2" fillId="0" borderId="0" xfId="0" applyNumberFormat="1" applyFont="1"/>
    <xf numFmtId="6" fontId="2" fillId="0" borderId="0" xfId="0" applyNumberFormat="1" applyFont="1"/>
    <xf numFmtId="164" fontId="2" fillId="0" borderId="0" xfId="0" applyNumberFormat="1" applyFont="1"/>
    <xf numFmtId="49" fontId="2" fillId="0" borderId="0" xfId="0" quotePrefix="1" applyNumberFormat="1" applyFont="1" applyAlignment="1">
      <alignment horizontal="right"/>
    </xf>
    <xf numFmtId="0" fontId="3" fillId="3" borderId="1" xfId="0" applyFont="1" applyFill="1" applyBorder="1"/>
    <xf numFmtId="165" fontId="3" fillId="3" borderId="1" xfId="0" applyNumberFormat="1" applyFont="1" applyFill="1" applyBorder="1"/>
    <xf numFmtId="6" fontId="3" fillId="3" borderId="1" xfId="0" applyNumberFormat="1" applyFont="1" applyFill="1" applyBorder="1"/>
    <xf numFmtId="164" fontId="3" fillId="3" borderId="1" xfId="0" applyNumberFormat="1" applyFont="1" applyFill="1" applyBorder="1"/>
    <xf numFmtId="49" fontId="3" fillId="3" borderId="1" xfId="0" applyNumberFormat="1" applyFont="1" applyFill="1" applyBorder="1" applyAlignment="1">
      <alignment horizontal="right"/>
    </xf>
    <xf numFmtId="0" fontId="3" fillId="3" borderId="0" xfId="0" applyFont="1" applyFill="1" applyBorder="1"/>
    <xf numFmtId="165" fontId="3" fillId="3" borderId="0" xfId="0" applyNumberFormat="1" applyFont="1" applyFill="1" applyBorder="1"/>
    <xf numFmtId="6" fontId="3" fillId="3" borderId="0" xfId="0" applyNumberFormat="1" applyFont="1" applyFill="1" applyBorder="1"/>
    <xf numFmtId="164" fontId="3" fillId="3" borderId="0" xfId="0" applyNumberFormat="1" applyFont="1" applyFill="1" applyBorder="1"/>
    <xf numFmtId="49" fontId="3" fillId="3" borderId="0" xfId="0" applyNumberFormat="1" applyFont="1" applyFill="1" applyBorder="1" applyAlignment="1">
      <alignment horizontal="right"/>
    </xf>
    <xf numFmtId="0" fontId="3" fillId="3" borderId="2" xfId="0" applyFont="1" applyFill="1" applyBorder="1"/>
    <xf numFmtId="165" fontId="3" fillId="3" borderId="2" xfId="0" applyNumberFormat="1" applyFont="1" applyFill="1" applyBorder="1"/>
    <xf numFmtId="6" fontId="3" fillId="3" borderId="2" xfId="0" applyNumberFormat="1" applyFont="1" applyFill="1" applyBorder="1"/>
    <xf numFmtId="164" fontId="3" fillId="3" borderId="2" xfId="0" applyNumberFormat="1" applyFont="1" applyFill="1" applyBorder="1"/>
    <xf numFmtId="49" fontId="3" fillId="3" borderId="2" xfId="0" applyNumberFormat="1" applyFont="1" applyFill="1" applyBorder="1" applyAlignment="1">
      <alignment horizontal="right"/>
    </xf>
    <xf numFmtId="49" fontId="2" fillId="0" borderId="0" xfId="0" applyNumberFormat="1" applyFont="1" applyAlignment="1">
      <alignment horizontal="right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7FF72-ABEE-4085-9651-6DDACFC3A072}">
  <dimension ref="A1:BL29"/>
  <sheetViews>
    <sheetView tabSelected="1" workbookViewId="0">
      <selection activeCell="N1" sqref="N1:AC1048576"/>
    </sheetView>
  </sheetViews>
  <sheetFormatPr defaultRowHeight="15" x14ac:dyDescent="0.25"/>
  <cols>
    <col min="1" max="1" width="13.140625" style="7" bestFit="1" customWidth="1"/>
    <col min="2" max="2" width="18" style="7" bestFit="1" customWidth="1"/>
    <col min="3" max="3" width="7.28515625" style="8" bestFit="1" customWidth="1"/>
    <col min="4" max="4" width="9.140625" style="9" bestFit="1" customWidth="1"/>
    <col min="5" max="5" width="4.5703125" style="7" bestFit="1" customWidth="1"/>
    <col min="6" max="6" width="12.7109375" style="7" bestFit="1" customWidth="1"/>
    <col min="7" max="7" width="9.140625" style="9" bestFit="1" customWidth="1"/>
    <col min="8" max="8" width="11" style="9" bestFit="1" customWidth="1"/>
    <col min="9" max="9" width="9.7109375" style="10" bestFit="1" customWidth="1"/>
    <col min="10" max="10" width="10.28515625" style="9" bestFit="1" customWidth="1"/>
    <col min="11" max="11" width="8" style="8" bestFit="1" customWidth="1"/>
    <col min="12" max="12" width="6.85546875" style="27" bestFit="1" customWidth="1"/>
    <col min="13" max="13" width="14.85546875" style="7" bestFit="1" customWidth="1"/>
    <col min="14" max="14" width="9.85546875" bestFit="1" customWidth="1"/>
    <col min="15" max="15" width="7.42578125" bestFit="1" customWidth="1"/>
    <col min="16" max="16" width="14.28515625" bestFit="1" customWidth="1"/>
    <col min="17" max="17" width="5.5703125" bestFit="1" customWidth="1"/>
    <col min="18" max="18" width="9.85546875" bestFit="1" customWidth="1"/>
    <col min="19" max="19" width="5.140625" bestFit="1" customWidth="1"/>
    <col min="20" max="20" width="15.42578125" bestFit="1" customWidth="1"/>
    <col min="21" max="21" width="12.7109375" bestFit="1" customWidth="1"/>
    <col min="22" max="22" width="11.140625" bestFit="1" customWidth="1"/>
    <col min="23" max="23" width="8.28515625" bestFit="1" customWidth="1"/>
    <col min="24" max="24" width="12.42578125" bestFit="1" customWidth="1"/>
    <col min="25" max="25" width="15.85546875" bestFit="1" customWidth="1"/>
    <col min="26" max="26" width="15.7109375" bestFit="1" customWidth="1"/>
    <col min="27" max="27" width="12.85546875" bestFit="1" customWidth="1"/>
  </cols>
  <sheetData>
    <row r="1" spans="1:64" x14ac:dyDescent="0.25">
      <c r="A1" s="2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2" t="s">
        <v>5</v>
      </c>
      <c r="G1" s="4" t="s">
        <v>6</v>
      </c>
      <c r="H1" s="4" t="s">
        <v>7</v>
      </c>
      <c r="I1" s="5" t="s">
        <v>8</v>
      </c>
      <c r="J1" s="4" t="s">
        <v>9</v>
      </c>
      <c r="K1" s="3" t="s">
        <v>10</v>
      </c>
      <c r="L1" s="6" t="s">
        <v>11</v>
      </c>
      <c r="M1" s="2" t="s">
        <v>12</v>
      </c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64" x14ac:dyDescent="0.25">
      <c r="A2" s="7" t="s">
        <v>13</v>
      </c>
      <c r="B2" s="7" t="s">
        <v>14</v>
      </c>
      <c r="C2" s="8">
        <v>45544</v>
      </c>
      <c r="D2" s="9">
        <v>379000</v>
      </c>
      <c r="E2" s="7" t="s">
        <v>15</v>
      </c>
      <c r="F2" s="7" t="s">
        <v>16</v>
      </c>
      <c r="G2" s="9">
        <v>379000</v>
      </c>
      <c r="H2" s="9">
        <v>166000</v>
      </c>
      <c r="I2" s="10">
        <f>H2/G2*100</f>
        <v>43.799472295514512</v>
      </c>
      <c r="J2" s="9">
        <v>375069</v>
      </c>
      <c r="L2" s="11" t="s">
        <v>17</v>
      </c>
      <c r="AL2" s="1"/>
      <c r="BC2" s="1"/>
      <c r="BE2" s="1"/>
    </row>
    <row r="3" spans="1:64" x14ac:dyDescent="0.25">
      <c r="A3" s="7" t="s">
        <v>18</v>
      </c>
      <c r="B3" s="7" t="s">
        <v>19</v>
      </c>
      <c r="C3" s="8">
        <v>45714</v>
      </c>
      <c r="D3" s="9">
        <v>387500</v>
      </c>
      <c r="E3" s="7" t="s">
        <v>15</v>
      </c>
      <c r="F3" s="7" t="s">
        <v>16</v>
      </c>
      <c r="G3" s="9">
        <v>387500</v>
      </c>
      <c r="H3" s="9">
        <v>157100</v>
      </c>
      <c r="I3" s="10">
        <f>H3/G3*100</f>
        <v>40.541935483870965</v>
      </c>
      <c r="J3" s="9">
        <v>356539</v>
      </c>
      <c r="L3" s="11" t="s">
        <v>17</v>
      </c>
    </row>
    <row r="4" spans="1:64" x14ac:dyDescent="0.25">
      <c r="A4" s="7" t="s">
        <v>20</v>
      </c>
      <c r="B4" s="7" t="s">
        <v>21</v>
      </c>
      <c r="C4" s="8">
        <v>45975</v>
      </c>
      <c r="D4" s="9">
        <v>455000</v>
      </c>
      <c r="E4" s="7" t="s">
        <v>15</v>
      </c>
      <c r="F4" s="7" t="s">
        <v>16</v>
      </c>
      <c r="G4" s="9">
        <v>455000</v>
      </c>
      <c r="H4" s="9">
        <v>185800</v>
      </c>
      <c r="I4" s="10">
        <f>H4/G4*100</f>
        <v>40.835164835164832</v>
      </c>
      <c r="J4" s="9">
        <v>384348</v>
      </c>
      <c r="L4" s="11" t="s">
        <v>17</v>
      </c>
    </row>
    <row r="5" spans="1:64" x14ac:dyDescent="0.25">
      <c r="A5" s="7" t="s">
        <v>22</v>
      </c>
      <c r="B5" s="7" t="s">
        <v>23</v>
      </c>
      <c r="C5" s="8">
        <v>45835</v>
      </c>
      <c r="D5" s="9">
        <v>479900</v>
      </c>
      <c r="E5" s="7" t="s">
        <v>15</v>
      </c>
      <c r="F5" s="7" t="s">
        <v>16</v>
      </c>
      <c r="G5" s="9">
        <v>479900</v>
      </c>
      <c r="H5" s="9">
        <v>204800</v>
      </c>
      <c r="I5" s="10">
        <f>H5/G5*100</f>
        <v>42.675557407793292</v>
      </c>
      <c r="J5" s="9">
        <v>426590</v>
      </c>
      <c r="L5" s="11" t="s">
        <v>17</v>
      </c>
    </row>
    <row r="6" spans="1:64" x14ac:dyDescent="0.25">
      <c r="A6" s="7" t="s">
        <v>24</v>
      </c>
      <c r="B6" s="7" t="s">
        <v>25</v>
      </c>
      <c r="C6" s="8">
        <v>45869</v>
      </c>
      <c r="D6" s="9">
        <v>440000</v>
      </c>
      <c r="E6" s="7" t="s">
        <v>15</v>
      </c>
      <c r="F6" s="7" t="s">
        <v>16</v>
      </c>
      <c r="G6" s="9">
        <v>440000</v>
      </c>
      <c r="H6" s="9">
        <v>187700</v>
      </c>
      <c r="I6" s="10">
        <f>H6/G6*100</f>
        <v>42.659090909090907</v>
      </c>
      <c r="J6" s="9">
        <v>389307</v>
      </c>
      <c r="L6" s="11" t="s">
        <v>17</v>
      </c>
    </row>
    <row r="7" spans="1:64" x14ac:dyDescent="0.25">
      <c r="A7" s="7" t="s">
        <v>26</v>
      </c>
      <c r="B7" s="7" t="s">
        <v>27</v>
      </c>
      <c r="C7" s="8">
        <v>45065</v>
      </c>
      <c r="D7" s="9">
        <v>340000</v>
      </c>
      <c r="E7" s="7" t="s">
        <v>15</v>
      </c>
      <c r="F7" s="7" t="s">
        <v>16</v>
      </c>
      <c r="G7" s="9">
        <v>340000</v>
      </c>
      <c r="H7" s="9">
        <v>134200</v>
      </c>
      <c r="I7" s="10">
        <f>H7/G7*100</f>
        <v>39.470588235294116</v>
      </c>
      <c r="J7" s="9">
        <v>333140</v>
      </c>
      <c r="L7" s="11" t="s">
        <v>17</v>
      </c>
    </row>
    <row r="8" spans="1:64" x14ac:dyDescent="0.25">
      <c r="A8" s="7" t="s">
        <v>28</v>
      </c>
      <c r="B8" s="7" t="s">
        <v>29</v>
      </c>
      <c r="C8" s="8">
        <v>45820</v>
      </c>
      <c r="D8" s="9">
        <v>425000</v>
      </c>
      <c r="E8" s="7" t="s">
        <v>15</v>
      </c>
      <c r="F8" s="7" t="s">
        <v>16</v>
      </c>
      <c r="G8" s="9">
        <v>425000</v>
      </c>
      <c r="H8" s="9">
        <v>188200</v>
      </c>
      <c r="I8" s="10">
        <f>H8/G8*100</f>
        <v>44.28235294117647</v>
      </c>
      <c r="J8" s="9">
        <v>390217</v>
      </c>
      <c r="L8" s="11" t="s">
        <v>17</v>
      </c>
    </row>
    <row r="9" spans="1:64" x14ac:dyDescent="0.25">
      <c r="A9" s="7" t="s">
        <v>30</v>
      </c>
      <c r="B9" s="7" t="s">
        <v>31</v>
      </c>
      <c r="C9" s="8">
        <v>45562</v>
      </c>
      <c r="D9" s="9">
        <v>403000</v>
      </c>
      <c r="E9" s="7" t="s">
        <v>15</v>
      </c>
      <c r="F9" s="7" t="s">
        <v>16</v>
      </c>
      <c r="G9" s="9">
        <v>403000</v>
      </c>
      <c r="H9" s="9">
        <v>156900</v>
      </c>
      <c r="I9" s="10">
        <f>H9/G9*100</f>
        <v>38.933002481389579</v>
      </c>
      <c r="J9" s="9">
        <v>357176</v>
      </c>
      <c r="L9" s="11" t="s">
        <v>17</v>
      </c>
    </row>
    <row r="10" spans="1:64" x14ac:dyDescent="0.25">
      <c r="A10" s="7" t="s">
        <v>32</v>
      </c>
      <c r="B10" s="7" t="s">
        <v>33</v>
      </c>
      <c r="C10" s="8">
        <v>45468</v>
      </c>
      <c r="D10" s="9">
        <v>335000</v>
      </c>
      <c r="E10" s="7" t="s">
        <v>15</v>
      </c>
      <c r="F10" s="7" t="s">
        <v>16</v>
      </c>
      <c r="G10" s="9">
        <v>335000</v>
      </c>
      <c r="H10" s="9">
        <v>150900</v>
      </c>
      <c r="I10" s="10">
        <f>H10/G10*100</f>
        <v>45.044776119402982</v>
      </c>
      <c r="J10" s="9">
        <v>346642</v>
      </c>
      <c r="L10" s="11" t="s">
        <v>17</v>
      </c>
    </row>
    <row r="11" spans="1:64" x14ac:dyDescent="0.25">
      <c r="A11" s="7" t="s">
        <v>34</v>
      </c>
      <c r="B11" s="7" t="s">
        <v>35</v>
      </c>
      <c r="C11" s="8">
        <v>45622</v>
      </c>
      <c r="D11" s="9">
        <v>399900</v>
      </c>
      <c r="E11" s="7" t="s">
        <v>15</v>
      </c>
      <c r="F11" s="7" t="s">
        <v>16</v>
      </c>
      <c r="G11" s="9">
        <v>399900</v>
      </c>
      <c r="H11" s="9">
        <v>162100</v>
      </c>
      <c r="I11" s="10">
        <f>H11/G11*100</f>
        <v>40.535133783445858</v>
      </c>
      <c r="J11" s="9">
        <v>368082</v>
      </c>
      <c r="L11" s="11" t="s">
        <v>17</v>
      </c>
    </row>
    <row r="12" spans="1:64" x14ac:dyDescent="0.25">
      <c r="A12" s="7" t="s">
        <v>36</v>
      </c>
      <c r="B12" s="7" t="s">
        <v>37</v>
      </c>
      <c r="C12" s="8">
        <v>45702</v>
      </c>
      <c r="D12" s="9">
        <v>417500</v>
      </c>
      <c r="E12" s="7" t="s">
        <v>15</v>
      </c>
      <c r="F12" s="7" t="s">
        <v>16</v>
      </c>
      <c r="G12" s="9">
        <v>417500</v>
      </c>
      <c r="H12" s="9">
        <v>171300</v>
      </c>
      <c r="I12" s="10">
        <f>H12/G12*100</f>
        <v>41.029940119760475</v>
      </c>
      <c r="J12" s="9">
        <v>387469</v>
      </c>
      <c r="L12" s="11" t="s">
        <v>17</v>
      </c>
    </row>
    <row r="13" spans="1:64" x14ac:dyDescent="0.25">
      <c r="A13" s="7" t="s">
        <v>36</v>
      </c>
      <c r="B13" s="7" t="s">
        <v>37</v>
      </c>
      <c r="C13" s="8">
        <v>45062</v>
      </c>
      <c r="D13" s="9">
        <v>384900</v>
      </c>
      <c r="E13" s="7" t="s">
        <v>15</v>
      </c>
      <c r="F13" s="7" t="s">
        <v>16</v>
      </c>
      <c r="G13" s="9">
        <v>384900</v>
      </c>
      <c r="H13" s="9">
        <v>158900</v>
      </c>
      <c r="I13" s="10">
        <f>H13/G13*100</f>
        <v>41.283450246817353</v>
      </c>
      <c r="J13" s="9">
        <v>387469</v>
      </c>
      <c r="L13" s="11" t="s">
        <v>17</v>
      </c>
    </row>
    <row r="14" spans="1:64" x14ac:dyDescent="0.25">
      <c r="A14" s="7" t="s">
        <v>38</v>
      </c>
      <c r="B14" s="7" t="s">
        <v>39</v>
      </c>
      <c r="C14" s="8">
        <v>45825</v>
      </c>
      <c r="D14" s="9">
        <v>90240</v>
      </c>
      <c r="E14" s="7" t="s">
        <v>15</v>
      </c>
      <c r="F14" s="7" t="s">
        <v>16</v>
      </c>
      <c r="G14" s="9">
        <v>90240</v>
      </c>
      <c r="H14" s="9">
        <v>40700</v>
      </c>
      <c r="I14" s="10">
        <f>H14/G14*100</f>
        <v>45.101950354609926</v>
      </c>
      <c r="J14" s="9">
        <v>81446</v>
      </c>
      <c r="L14" s="11" t="s">
        <v>17</v>
      </c>
    </row>
    <row r="15" spans="1:64" x14ac:dyDescent="0.25">
      <c r="A15" s="7" t="s">
        <v>40</v>
      </c>
      <c r="B15" s="7" t="s">
        <v>41</v>
      </c>
      <c r="C15" s="8">
        <v>45763</v>
      </c>
      <c r="D15" s="9">
        <v>90710</v>
      </c>
      <c r="E15" s="7" t="s">
        <v>15</v>
      </c>
      <c r="F15" s="7" t="s">
        <v>16</v>
      </c>
      <c r="G15" s="9">
        <v>90710</v>
      </c>
      <c r="H15" s="9">
        <v>44200</v>
      </c>
      <c r="I15" s="10">
        <f>H15/G15*100</f>
        <v>48.726711498181018</v>
      </c>
      <c r="J15" s="9">
        <v>88408</v>
      </c>
      <c r="L15" s="11" t="s">
        <v>17</v>
      </c>
    </row>
    <row r="16" spans="1:64" x14ac:dyDescent="0.25">
      <c r="A16" s="7" t="s">
        <v>42</v>
      </c>
      <c r="B16" s="7" t="s">
        <v>43</v>
      </c>
      <c r="C16" s="8">
        <v>45825</v>
      </c>
      <c r="D16" s="9">
        <v>95880</v>
      </c>
      <c r="E16" s="7" t="s">
        <v>15</v>
      </c>
      <c r="F16" s="7" t="s">
        <v>16</v>
      </c>
      <c r="G16" s="9">
        <v>95880</v>
      </c>
      <c r="H16" s="9">
        <v>50000</v>
      </c>
      <c r="I16" s="10">
        <f>H16/G16*100</f>
        <v>52.148518982060907</v>
      </c>
      <c r="J16" s="9">
        <v>100051</v>
      </c>
      <c r="L16" s="11" t="s">
        <v>17</v>
      </c>
    </row>
    <row r="17" spans="1:13" x14ac:dyDescent="0.25">
      <c r="A17" s="7" t="s">
        <v>44</v>
      </c>
      <c r="B17" s="7" t="s">
        <v>45</v>
      </c>
      <c r="C17" s="8">
        <v>45796</v>
      </c>
      <c r="D17" s="9">
        <v>99640</v>
      </c>
      <c r="E17" s="7" t="s">
        <v>15</v>
      </c>
      <c r="F17" s="7" t="s">
        <v>16</v>
      </c>
      <c r="G17" s="9">
        <v>99640</v>
      </c>
      <c r="H17" s="9">
        <v>46400</v>
      </c>
      <c r="I17" s="10">
        <f>H17/G17*100</f>
        <v>46.56764351665997</v>
      </c>
      <c r="J17" s="9">
        <v>92891</v>
      </c>
      <c r="L17" s="11" t="s">
        <v>17</v>
      </c>
    </row>
    <row r="18" spans="1:13" x14ac:dyDescent="0.25">
      <c r="A18" s="7" t="s">
        <v>46</v>
      </c>
      <c r="B18" s="7" t="s">
        <v>47</v>
      </c>
      <c r="C18" s="8">
        <v>45796</v>
      </c>
      <c r="D18" s="9">
        <v>108100</v>
      </c>
      <c r="E18" s="7" t="s">
        <v>15</v>
      </c>
      <c r="F18" s="7" t="s">
        <v>16</v>
      </c>
      <c r="G18" s="9">
        <v>108100</v>
      </c>
      <c r="H18" s="9">
        <v>49000</v>
      </c>
      <c r="I18" s="10">
        <f>H18/G18*100</f>
        <v>45.328399629972246</v>
      </c>
      <c r="J18" s="9">
        <v>98019</v>
      </c>
      <c r="L18" s="11" t="s">
        <v>17</v>
      </c>
    </row>
    <row r="19" spans="1:13" x14ac:dyDescent="0.25">
      <c r="A19" s="7" t="s">
        <v>48</v>
      </c>
      <c r="B19" s="7" t="s">
        <v>49</v>
      </c>
      <c r="C19" s="8">
        <v>45796</v>
      </c>
      <c r="D19" s="9">
        <v>102460</v>
      </c>
      <c r="E19" s="7" t="s">
        <v>15</v>
      </c>
      <c r="F19" s="7" t="s">
        <v>16</v>
      </c>
      <c r="G19" s="9">
        <v>102460</v>
      </c>
      <c r="H19" s="9">
        <v>40600</v>
      </c>
      <c r="I19" s="10">
        <f>H19/G19*100</f>
        <v>39.625219597891856</v>
      </c>
      <c r="J19" s="9">
        <v>81165</v>
      </c>
      <c r="L19" s="11" t="s">
        <v>17</v>
      </c>
    </row>
    <row r="20" spans="1:13" x14ac:dyDescent="0.25">
      <c r="A20" s="7" t="s">
        <v>50</v>
      </c>
      <c r="B20" s="7" t="s">
        <v>51</v>
      </c>
      <c r="C20" s="8">
        <v>45910</v>
      </c>
      <c r="D20" s="9">
        <v>100580</v>
      </c>
      <c r="E20" s="7" t="s">
        <v>15</v>
      </c>
      <c r="F20" s="7" t="s">
        <v>16</v>
      </c>
      <c r="G20" s="9">
        <v>100580</v>
      </c>
      <c r="H20" s="9">
        <v>40600</v>
      </c>
      <c r="I20" s="10">
        <f>H20/G20*100</f>
        <v>40.36587790813283</v>
      </c>
      <c r="J20" s="9">
        <v>81165</v>
      </c>
      <c r="L20" s="11" t="s">
        <v>17</v>
      </c>
    </row>
    <row r="21" spans="1:13" x14ac:dyDescent="0.25">
      <c r="A21" s="7" t="s">
        <v>52</v>
      </c>
      <c r="B21" s="7" t="s">
        <v>53</v>
      </c>
      <c r="C21" s="8">
        <v>45897</v>
      </c>
      <c r="D21" s="9">
        <v>98700</v>
      </c>
      <c r="E21" s="7" t="s">
        <v>15</v>
      </c>
      <c r="F21" s="7" t="s">
        <v>16</v>
      </c>
      <c r="G21" s="9">
        <v>98700</v>
      </c>
      <c r="H21" s="9">
        <v>40600</v>
      </c>
      <c r="I21" s="10">
        <f>H21/G21*100</f>
        <v>41.134751773049643</v>
      </c>
      <c r="J21" s="9">
        <v>81165</v>
      </c>
      <c r="L21" s="11" t="s">
        <v>17</v>
      </c>
    </row>
    <row r="22" spans="1:13" x14ac:dyDescent="0.25">
      <c r="A22" s="7" t="s">
        <v>54</v>
      </c>
      <c r="B22" s="7" t="s">
        <v>55</v>
      </c>
      <c r="C22" s="8">
        <v>45960</v>
      </c>
      <c r="D22" s="9">
        <v>114210</v>
      </c>
      <c r="E22" s="7" t="s">
        <v>15</v>
      </c>
      <c r="F22" s="7" t="s">
        <v>16</v>
      </c>
      <c r="G22" s="9">
        <v>114210</v>
      </c>
      <c r="H22" s="9">
        <v>40600</v>
      </c>
      <c r="I22" s="10">
        <f>H22/G22*100</f>
        <v>35.548550914981178</v>
      </c>
      <c r="J22" s="9">
        <v>81106</v>
      </c>
      <c r="L22" s="11" t="s">
        <v>17</v>
      </c>
    </row>
    <row r="23" spans="1:13" x14ac:dyDescent="0.25">
      <c r="A23" s="7" t="s">
        <v>56</v>
      </c>
      <c r="B23" s="7" t="s">
        <v>57</v>
      </c>
      <c r="C23" s="8">
        <v>45960</v>
      </c>
      <c r="D23" s="9">
        <v>115150</v>
      </c>
      <c r="E23" s="7" t="s">
        <v>15</v>
      </c>
      <c r="F23" s="7" t="s">
        <v>16</v>
      </c>
      <c r="G23" s="9">
        <v>115150</v>
      </c>
      <c r="H23" s="9">
        <v>38900</v>
      </c>
      <c r="I23" s="10">
        <f>H23/G23*100</f>
        <v>33.782023447676949</v>
      </c>
      <c r="J23" s="9">
        <v>77704</v>
      </c>
      <c r="L23" s="11" t="s">
        <v>17</v>
      </c>
    </row>
    <row r="24" spans="1:13" x14ac:dyDescent="0.25">
      <c r="A24" s="7" t="s">
        <v>58</v>
      </c>
      <c r="B24" s="7" t="s">
        <v>59</v>
      </c>
      <c r="C24" s="8">
        <v>45806</v>
      </c>
      <c r="D24" s="9">
        <v>101520</v>
      </c>
      <c r="E24" s="7" t="s">
        <v>15</v>
      </c>
      <c r="F24" s="7" t="s">
        <v>16</v>
      </c>
      <c r="G24" s="9">
        <v>101520</v>
      </c>
      <c r="H24" s="9">
        <v>38700</v>
      </c>
      <c r="I24" s="10">
        <f>H24/G24*100</f>
        <v>38.12056737588653</v>
      </c>
      <c r="J24" s="9">
        <v>77405</v>
      </c>
      <c r="L24" s="11" t="s">
        <v>17</v>
      </c>
    </row>
    <row r="25" spans="1:13" x14ac:dyDescent="0.25">
      <c r="A25" s="7" t="s">
        <v>60</v>
      </c>
      <c r="B25" s="7" t="s">
        <v>61</v>
      </c>
      <c r="C25" s="8">
        <v>45784</v>
      </c>
      <c r="D25" s="9">
        <v>98820</v>
      </c>
      <c r="E25" s="7" t="s">
        <v>15</v>
      </c>
      <c r="F25" s="7" t="s">
        <v>16</v>
      </c>
      <c r="G25" s="9">
        <v>98820</v>
      </c>
      <c r="H25" s="9">
        <v>52200</v>
      </c>
      <c r="I25" s="10">
        <f>H25/G25*100</f>
        <v>52.823315118397083</v>
      </c>
      <c r="J25" s="9">
        <v>104350</v>
      </c>
      <c r="L25" s="11" t="s">
        <v>17</v>
      </c>
    </row>
    <row r="26" spans="1:13" ht="15.75" thickBot="1" x14ac:dyDescent="0.3">
      <c r="A26" s="7" t="s">
        <v>62</v>
      </c>
      <c r="B26" s="7" t="s">
        <v>63</v>
      </c>
      <c r="C26" s="8">
        <v>45910</v>
      </c>
      <c r="D26" s="9">
        <v>92120</v>
      </c>
      <c r="E26" s="7" t="s">
        <v>15</v>
      </c>
      <c r="F26" s="7" t="s">
        <v>16</v>
      </c>
      <c r="G26" s="9">
        <v>92120</v>
      </c>
      <c r="H26" s="9">
        <v>58500</v>
      </c>
      <c r="I26" s="10">
        <f>H26/G26*100</f>
        <v>63.504125054277026</v>
      </c>
      <c r="J26" s="9">
        <v>117065</v>
      </c>
      <c r="L26" s="11" t="s">
        <v>17</v>
      </c>
    </row>
    <row r="27" spans="1:13" ht="15.75" thickTop="1" x14ac:dyDescent="0.25">
      <c r="A27" s="12"/>
      <c r="B27" s="12"/>
      <c r="C27" s="13" t="s">
        <v>64</v>
      </c>
      <c r="D27" s="14">
        <f>+SUM(D2:D26)</f>
        <v>6154830</v>
      </c>
      <c r="E27" s="12"/>
      <c r="F27" s="12"/>
      <c r="G27" s="14">
        <f>+SUM(G2:G26)</f>
        <v>6154830</v>
      </c>
      <c r="H27" s="14">
        <f>+SUM(H2:H26)</f>
        <v>2604900</v>
      </c>
      <c r="I27" s="15"/>
      <c r="J27" s="14">
        <f>+SUM(J2:J26)</f>
        <v>5663988</v>
      </c>
      <c r="K27" s="13"/>
      <c r="L27" s="16"/>
      <c r="M27" s="12"/>
    </row>
    <row r="28" spans="1:13" x14ac:dyDescent="0.25">
      <c r="A28" s="17"/>
      <c r="B28" s="17"/>
      <c r="C28" s="18"/>
      <c r="D28" s="19"/>
      <c r="E28" s="17"/>
      <c r="F28" s="17"/>
      <c r="G28" s="19"/>
      <c r="H28" s="19" t="s">
        <v>65</v>
      </c>
      <c r="I28" s="20">
        <f>H27/G27*100</f>
        <v>42.32285863297605</v>
      </c>
      <c r="J28" s="19"/>
      <c r="K28" s="18"/>
      <c r="L28" s="21"/>
      <c r="M28" s="17"/>
    </row>
    <row r="29" spans="1:13" x14ac:dyDescent="0.25">
      <c r="A29" s="22"/>
      <c r="B29" s="22"/>
      <c r="C29" s="23"/>
      <c r="D29" s="24"/>
      <c r="E29" s="22"/>
      <c r="F29" s="22"/>
      <c r="G29" s="24"/>
      <c r="H29" s="24" t="s">
        <v>66</v>
      </c>
      <c r="I29" s="25">
        <f>STDEV(I2:I26)</f>
        <v>6.1177863539310176</v>
      </c>
      <c r="J29" s="24"/>
      <c r="K29" s="23"/>
      <c r="L29" s="26"/>
      <c r="M29" s="22"/>
    </row>
  </sheetData>
  <conditionalFormatting sqref="A2:M26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25" right="0.25" top="0.75" bottom="0.75" header="0.3" footer="0.3"/>
  <pageSetup paperSize="5" orientation="landscape" r:id="rId1"/>
  <headerFooter>
    <oddHeader xml:space="preserve">&amp;C2026 SILVER LAKE CONDO SALES STUDY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7B24C-C74E-41C4-9FFC-C19664DE628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Sales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Frain</dc:creator>
  <cp:lastModifiedBy>Matthew Frain</cp:lastModifiedBy>
  <dcterms:created xsi:type="dcterms:W3CDTF">2025-12-16T14:55:03Z</dcterms:created>
  <dcterms:modified xsi:type="dcterms:W3CDTF">2025-12-16T14:56:06Z</dcterms:modified>
</cp:coreProperties>
</file>