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D4771581-6D31-4DF1-95D9-E650D396A72B}" xr6:coauthVersionLast="47" xr6:coauthVersionMax="47" xr10:uidLastSave="{00000000-0000-0000-0000-000000000000}"/>
  <bookViews>
    <workbookView xWindow="25080" yWindow="-120" windowWidth="25440" windowHeight="15270" xr2:uid="{3303C9FF-C87B-402A-9F56-9CF41E2C1D3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N3" i="2" s="1"/>
  <c r="G4" i="2"/>
  <c r="J4" i="2"/>
  <c r="L4" i="2" s="1"/>
  <c r="D5" i="2"/>
  <c r="E5" i="2"/>
  <c r="F5" i="2"/>
  <c r="H5" i="2"/>
  <c r="K5" i="2"/>
  <c r="G6" i="2"/>
  <c r="L3" i="2" l="1"/>
  <c r="G7" i="2"/>
  <c r="J7" i="2"/>
  <c r="O2" i="2" s="1"/>
  <c r="M6" i="2"/>
  <c r="J5" i="2"/>
  <c r="J6" i="2" s="1"/>
  <c r="N4" i="2"/>
  <c r="N5" i="2" s="1"/>
  <c r="O3" i="2"/>
  <c r="O4" i="2" l="1"/>
  <c r="P5" i="2"/>
  <c r="M7" i="2"/>
  <c r="O7" i="2" s="1"/>
</calcChain>
</file>

<file path=xl/sharedStrings.xml><?xml version="1.0" encoding="utf-8"?>
<sst xmlns="http://schemas.openxmlformats.org/spreadsheetml/2006/main" count="32" uniqueCount="32">
  <si>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</si>
  <si>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</si>
  <si>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</si>
  <si>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</si>
  <si>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</si>
  <si>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</si>
  <si>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</si>
  <si>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</si>
  <si>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</si>
  <si>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</si>
  <si>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</si>
  <si>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</si>
  <si>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</si>
  <si>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</si>
  <si>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Dev. by Mean (%)</t>
  </si>
  <si>
    <t>Land Value</t>
  </si>
  <si>
    <t>41-11-05-480-002</t>
  </si>
  <si>
    <t>7698 REALCO LN NE</t>
  </si>
  <si>
    <t>41-11-18-101-011</t>
  </si>
  <si>
    <t>4883 HONEYCRISP DR</t>
  </si>
  <si>
    <t>41-11-18-151-005</t>
  </si>
  <si>
    <t>4846 HONEYCRISP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</si>
  <si>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</si>
  <si>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</si>
  <si>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</si>
  <si>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</si>
  <si>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</si>
  <si>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</si>
  <si>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</si>
  <si>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</si>
  <si>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1.07</t>
  </si>
  <si>
    <t>2026 USE 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</si>
</sst>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8249-EA08-40DC-BFA6-1079B3978748}">
  <dimension ref="A1:BG11"/>
  <sheetViews>
    <sheetView tabSelected="1" workbookViewId="0">
      <selection activeCell="L11" sqref="L11"/>
    </sheetView>
  </sheetViews>
  <sheetFormatPr defaultRowHeight="15" x14ac:dyDescent="0.25"/>
  <cols>
    <col min="1" max="1" width="13.140625" style="10" bestFit="1" customWidth="1"/>
    <col min="2" max="2" width="15.5703125" style="10" bestFit="1" customWidth="1"/>
    <col min="3" max="3" width="7.28515625" style="11" bestFit="1" customWidth="1"/>
    <col min="4" max="5" width="9.140625" style="12" bestFit="1" customWidth="1"/>
    <col min="6" max="6" width="11" style="12" bestFit="1" customWidth="1"/>
    <col min="7" max="7" width="9.7109375" style="13" bestFit="1" customWidth="1"/>
    <col min="8" max="8" width="10.28515625" style="12" bestFit="1" customWidth="1"/>
    <col min="9" max="9" width="8.5703125" style="12" bestFit="1" customWidth="1"/>
    <col min="10" max="10" width="10.28515625" style="12" bestFit="1" customWidth="1"/>
    <col min="11" max="11" width="10" style="12" bestFit="1" customWidth="1"/>
    <col min="12" max="12" width="5.28515625" style="14" bestFit="1" customWidth="1"/>
    <col min="13" max="13" width="7.7109375" style="15" bestFit="1" customWidth="1"/>
    <col min="14" max="14" width="12.140625" style="16" bestFit="1" customWidth="1"/>
    <col min="15" max="15" width="10" style="45" bestFit="1" customWidth="1"/>
    <col min="16" max="16" width="14.28515625" style="17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24.855468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59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4" t="s">
        <v>15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1:59" x14ac:dyDescent="0.25">
      <c r="A2" s="10" t="s">
        <v>16</v>
      </c>
      <c r="B2" s="10" t="s">
        <v>17</v>
      </c>
      <c r="C2" s="11">
        <v>45026</v>
      </c>
      <c r="D2" s="12">
        <v>750000</v>
      </c>
      <c r="E2" s="12">
        <v>750000</v>
      </c>
      <c r="F2" s="12">
        <v>317500</v>
      </c>
      <c r="G2" s="13">
        <f>F2/E2*100</f>
        <v>42.333333333333336</v>
      </c>
      <c r="H2" s="12">
        <v>870113</v>
      </c>
      <c r="I2" s="12">
        <v>137694</v>
      </c>
      <c r="J2" s="12">
        <f>E2-I2</f>
        <v>612306</v>
      </c>
      <c r="K2" s="12">
        <v>684503.75</v>
      </c>
      <c r="L2" s="14">
        <f>J2/K2</f>
        <v>0.89452541348385606</v>
      </c>
      <c r="M2" s="15">
        <v>2957</v>
      </c>
      <c r="N2" s="16">
        <f>J2/M2</f>
        <v>207.07000338180589</v>
      </c>
      <c r="O2" s="17">
        <f>ABS(J7-L2)*100</f>
        <v>13.312696482767361</v>
      </c>
      <c r="P2" s="12">
        <v>130000</v>
      </c>
      <c r="AX2" s="1"/>
      <c r="AZ2" s="1"/>
    </row>
    <row r="3" spans="1:59" x14ac:dyDescent="0.25">
      <c r="A3" s="10" t="s">
        <v>18</v>
      </c>
      <c r="B3" s="10" t="s">
        <v>19</v>
      </c>
      <c r="C3" s="11">
        <v>45971</v>
      </c>
      <c r="D3" s="12">
        <v>642500</v>
      </c>
      <c r="E3" s="12">
        <v>642500</v>
      </c>
      <c r="F3" s="12">
        <v>286600</v>
      </c>
      <c r="G3" s="13">
        <f>F3/E3*100</f>
        <v>44.607003891050582</v>
      </c>
      <c r="H3" s="12">
        <v>601505</v>
      </c>
      <c r="I3" s="12">
        <v>95466</v>
      </c>
      <c r="J3" s="12">
        <f>E3-I3</f>
        <v>547034</v>
      </c>
      <c r="K3" s="12">
        <v>472933.65625</v>
      </c>
      <c r="L3" s="14">
        <f>J3/K3</f>
        <v>1.156682322712151</v>
      </c>
      <c r="M3" s="15">
        <v>1901</v>
      </c>
      <c r="N3" s="16">
        <f>J3/M3</f>
        <v>287.76117832719621</v>
      </c>
      <c r="O3" s="17">
        <f>ABS(J7-L3)*100</f>
        <v>12.902994440062132</v>
      </c>
      <c r="P3" s="12">
        <v>90275</v>
      </c>
    </row>
    <row r="4" spans="1:59" ht="15.75" thickBot="1" x14ac:dyDescent="0.3">
      <c r="A4" s="10" t="s">
        <v>20</v>
      </c>
      <c r="B4" s="10" t="s">
        <v>21</v>
      </c>
      <c r="C4" s="11">
        <v>45833</v>
      </c>
      <c r="D4" s="12">
        <v>735000</v>
      </c>
      <c r="E4" s="12">
        <v>735000</v>
      </c>
      <c r="F4" s="12">
        <v>363400</v>
      </c>
      <c r="G4" s="13">
        <f>F4/E4*100</f>
        <v>49.442176870748298</v>
      </c>
      <c r="H4" s="12">
        <v>758600</v>
      </c>
      <c r="I4" s="12">
        <v>98427</v>
      </c>
      <c r="J4" s="12">
        <f>E4-I4</f>
        <v>636573</v>
      </c>
      <c r="K4" s="12">
        <v>616984.125</v>
      </c>
      <c r="L4" s="14">
        <f>J4/K4</f>
        <v>1.0317493987385817</v>
      </c>
      <c r="M4" s="15">
        <v>1931</v>
      </c>
      <c r="N4" s="16">
        <f>J4/M4</f>
        <v>329.65976178146036</v>
      </c>
      <c r="O4" s="17">
        <f>ABS(J7-L4)*100</f>
        <v>0.40970204270520671</v>
      </c>
      <c r="P4" s="12">
        <v>90583</v>
      </c>
    </row>
    <row r="5" spans="1:59" ht="15.75" thickTop="1" x14ac:dyDescent="0.25">
      <c r="A5" s="18"/>
      <c r="B5" s="18"/>
      <c r="C5" s="19" t="s">
        <v>22</v>
      </c>
      <c r="D5" s="20">
        <f>+SUM(D2:D4)</f>
        <v>2127500</v>
      </c>
      <c r="E5" s="20">
        <f>+SUM(E2:E4)</f>
        <v>2127500</v>
      </c>
      <c r="F5" s="20">
        <f>+SUM(F2:F4)</f>
        <v>967500</v>
      </c>
      <c r="G5" s="21"/>
      <c r="H5" s="20">
        <f>+SUM(H2:H4)</f>
        <v>2230218</v>
      </c>
      <c r="I5" s="20"/>
      <c r="J5" s="20">
        <f>+SUM(J2:J4)</f>
        <v>1795913</v>
      </c>
      <c r="K5" s="20">
        <f>+SUM(K2:K4)</f>
        <v>1774421.53125</v>
      </c>
      <c r="L5" s="22"/>
      <c r="M5" s="23"/>
      <c r="N5" s="24">
        <f>AVERAGE(N2:N4)</f>
        <v>274.83031449682079</v>
      </c>
      <c r="O5" s="25"/>
      <c r="P5" s="26">
        <f>ABS(J7-J6)*100</f>
        <v>1.5540561377669349</v>
      </c>
    </row>
    <row r="6" spans="1:59" x14ac:dyDescent="0.25">
      <c r="A6" s="27"/>
      <c r="B6" s="27"/>
      <c r="C6" s="28"/>
      <c r="D6" s="29"/>
      <c r="E6" s="29"/>
      <c r="F6" s="29" t="s">
        <v>23</v>
      </c>
      <c r="G6" s="30">
        <f>F5/E5*100</f>
        <v>45.475910693301998</v>
      </c>
      <c r="H6" s="29"/>
      <c r="I6" s="29" t="s">
        <v>24</v>
      </c>
      <c r="J6" s="31">
        <f>J5/K5</f>
        <v>1.0121118169338603</v>
      </c>
      <c r="K6" s="32"/>
      <c r="L6" s="33" t="s">
        <v>25</v>
      </c>
      <c r="M6" s="34">
        <f>STDEV(L2:L4)</f>
        <v>0.13112646737527098</v>
      </c>
      <c r="N6" s="35"/>
      <c r="O6" s="27"/>
      <c r="P6" s="27"/>
    </row>
    <row r="7" spans="1:59" x14ac:dyDescent="0.25">
      <c r="A7" s="36"/>
      <c r="B7" s="36"/>
      <c r="C7" s="37"/>
      <c r="D7" s="38"/>
      <c r="E7" s="38"/>
      <c r="F7" s="38" t="s">
        <v>26</v>
      </c>
      <c r="G7" s="39">
        <f>STDEV(G2:G4)</f>
        <v>3.6305218171330789</v>
      </c>
      <c r="H7" s="38"/>
      <c r="I7" s="38" t="s">
        <v>27</v>
      </c>
      <c r="J7" s="40">
        <f>AVERAGE(L2:L4)</f>
        <v>1.0276523783115297</v>
      </c>
      <c r="K7" s="41"/>
      <c r="L7" s="42" t="s">
        <v>28</v>
      </c>
      <c r="M7" s="43">
        <f>AVERAGE(O2:O4)</f>
        <v>8.8751309885115663</v>
      </c>
      <c r="N7" s="44" t="s">
        <v>29</v>
      </c>
      <c r="O7" s="36">
        <f>+(M7/J7)</f>
        <v>8.6363163028861276</v>
      </c>
      <c r="P7" s="36"/>
    </row>
    <row r="10" spans="1:59" x14ac:dyDescent="0.25">
      <c r="G10" s="13" t="s">
        <v>30</v>
      </c>
    </row>
    <row r="11" spans="1:59" x14ac:dyDescent="0.25">
      <c r="G11" s="13" t="s">
        <v>31</v>
      </c>
    </row>
  </sheetData>
  <conditionalFormatting sqref="A2:P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SPRINGER RAYAL ORCHARD VIEW ECF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D35B-68AE-4B62-8C4A-7BBE6594E22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2025-12-23T14:51:57Z</dcterms:created>
  <dcterms:modified xsi:type="dcterms:W3CDTF">2025-12-23T14:54:53Z</dcterms:modified>
</cp:coreProperties>
</file>