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RVR\Data\Users\Mfrain\Desktop\SALES STUDY'S\2026 SALES STUDY\"/>
    </mc:Choice>
  </mc:AlternateContent>
  <xr:revisionPtr revIDLastSave="0" documentId="8_{4C588749-2E4D-467A-8E79-3B7979A3033E}" xr6:coauthVersionLast="47" xr6:coauthVersionMax="47" xr10:uidLastSave="{00000000-0000-0000-0000-000000000000}"/>
  <bookViews>
    <workbookView xWindow="25080" yWindow="-120" windowWidth="25440" windowHeight="15270" xr2:uid="{8DCC1CC4-8395-4AA4-8201-4BC45B431F77}"/>
  </bookViews>
  <sheets>
    <sheet name="Sales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 l="1"/>
  <c r="I3" i="2"/>
  <c r="I4" i="2"/>
  <c r="I5" i="2"/>
  <c r="I6" i="2"/>
  <c r="I7" i="2"/>
  <c r="I8" i="2"/>
  <c r="I9" i="2"/>
  <c r="I10" i="2"/>
  <c r="D11" i="2"/>
  <c r="G11" i="2"/>
  <c r="H11" i="2"/>
  <c r="J11" i="2"/>
  <c r="I12" i="2"/>
  <c r="I13" i="2"/>
</calcChain>
</file>

<file path=xl/sharedStrings.xml><?xml version="1.0" encoding="utf-8"?>
<sst xmlns="http://schemas.openxmlformats.org/spreadsheetml/2006/main" count="49" uniqueCount="33">
  <si>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</si>
  <si>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</si>
  <si>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</si>
  <si>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</si>
  <si>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</si>
  <si>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</si>
  <si>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</si>
  <si>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</si>
  <si>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</si>
  <si>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</si>
  <si>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41-11-20-250-007</t>
  </si>
  <si>
    <t>5865 RYAN VALLEY CT NE</t>
  </si>
  <si>
    <t>WD</t>
  </si>
  <si>
    <t>03-ARM'S LENGTH</t>
  </si>
  <si>
    <t>41-11-29-375-001</t>
  </si>
  <si>
    <t>4485 SUNFLOWER RIDGE DR NE</t>
  </si>
  <si>
    <t>41-11-29-375-014</t>
  </si>
  <si>
    <t>4612 SUNFLOWER RIDGE DR NE</t>
  </si>
  <si>
    <t>41-11-29-375-015</t>
  </si>
  <si>
    <t>4596 SUNFLOWER RIDGE DR NE</t>
  </si>
  <si>
    <t>41-11-29-375-021</t>
  </si>
  <si>
    <t>4492 SUNFLOWER RIDGE DR NE</t>
  </si>
  <si>
    <t>41-11-29-375-023</t>
  </si>
  <si>
    <t>4701 SUNFLOWER RIDGE DR NE</t>
  </si>
  <si>
    <t>41-11-29-375-029</t>
  </si>
  <si>
    <t>4798 SUNFLOWER RIDGE DR NE</t>
  </si>
  <si>
    <t>41-11-29-375-040</t>
  </si>
  <si>
    <t>5899 PHEASANT VIEW DR NE</t>
  </si>
  <si>
    <t>41-11-29-375-048</t>
  </si>
  <si>
    <t>4658 LINDEN BRANCH DR NE</t>
  </si>
  <si>
    <t>Totals:</t>
  </si>
  <si>
    <t>Sale. Ratio =&gt;</t>
  </si>
  <si>
    <t>Std. Dev. =&gt;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</si>
</sst>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#0.00_);[Red]\(#0.00\)"/>
    <numFmt numFmtId="165" formatCode="mm/dd/yy"/>
  </numFmts>
  <fonts count="4" x14ac:knownFonts="1">
    <font>
      <sz val="11"/>
      <color theme="1"/>
      <name val="Aptos Narrow"/>
      <family val="2"/>
      <scheme val="minor"/>
    </font>
    <font>
      <b/>
      <sz val="8"/>
      <color rgb="FFFFFFFF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6" fontId="1" fillId="2" borderId="0" xfId="0" applyNumberFormat="1" applyFont="1" applyFill="1" applyAlignment="1">
      <alignment horizontal="center"/>
    </xf>
    <xf numFmtId="164" fontId="1" fillId="2" borderId="0" xfId="0" applyNumberFormat="1" applyFont="1" applyFill="1" applyAlignment="1">
      <alignment horizontal="center"/>
    </xf>
    <xf numFmtId="0" fontId="2" fillId="0" borderId="0" xfId="0" applyFont="1"/>
    <xf numFmtId="165" fontId="2" fillId="0" borderId="0" xfId="0" applyNumberFormat="1" applyFont="1"/>
    <xf numFmtId="6" fontId="2" fillId="0" borderId="0" xfId="0" applyNumberFormat="1" applyFont="1"/>
    <xf numFmtId="164" fontId="2" fillId="0" borderId="0" xfId="0" applyNumberFormat="1" applyFont="1"/>
    <xf numFmtId="0" fontId="3" fillId="3" borderId="1" xfId="0" applyFont="1" applyFill="1" applyBorder="1"/>
    <xf numFmtId="165" fontId="3" fillId="3" borderId="1" xfId="0" applyNumberFormat="1" applyFont="1" applyFill="1" applyBorder="1"/>
    <xf numFmtId="6" fontId="3" fillId="3" borderId="1" xfId="0" applyNumberFormat="1" applyFont="1" applyFill="1" applyBorder="1"/>
    <xf numFmtId="164" fontId="3" fillId="3" borderId="1" xfId="0" applyNumberFormat="1" applyFont="1" applyFill="1" applyBorder="1"/>
    <xf numFmtId="0" fontId="3" fillId="3" borderId="0" xfId="0" applyFont="1" applyFill="1" applyBorder="1"/>
    <xf numFmtId="165" fontId="3" fillId="3" borderId="0" xfId="0" applyNumberFormat="1" applyFont="1" applyFill="1" applyBorder="1"/>
    <xf numFmtId="6" fontId="3" fillId="3" borderId="0" xfId="0" applyNumberFormat="1" applyFont="1" applyFill="1" applyBorder="1"/>
    <xf numFmtId="164" fontId="3" fillId="3" borderId="0" xfId="0" applyNumberFormat="1" applyFont="1" applyFill="1" applyBorder="1"/>
    <xf numFmtId="0" fontId="3" fillId="3" borderId="2" xfId="0" applyFont="1" applyFill="1" applyBorder="1"/>
    <xf numFmtId="165" fontId="3" fillId="3" borderId="2" xfId="0" applyNumberFormat="1" applyFont="1" applyFill="1" applyBorder="1"/>
    <xf numFmtId="6" fontId="3" fillId="3" borderId="2" xfId="0" applyNumberFormat="1" applyFont="1" applyFill="1" applyBorder="1"/>
    <xf numFmtId="164" fontId="3" fillId="3" borderId="2" xfId="0" applyNumberFormat="1" applyFont="1" applyFill="1" applyBorder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AC75A-8FE3-4E3D-8D86-9C6F4B07BFFB}">
  <dimension ref="A1:BL13"/>
  <sheetViews>
    <sheetView tabSelected="1" workbookViewId="0">
      <selection activeCell="C17" sqref="C17"/>
    </sheetView>
  </sheetViews>
  <sheetFormatPr defaultRowHeight="15" x14ac:dyDescent="0.25"/>
  <cols>
    <col min="1" max="1" width="13.140625" style="6" bestFit="1" customWidth="1"/>
    <col min="2" max="2" width="22.140625" style="6" bestFit="1" customWidth="1"/>
    <col min="3" max="3" width="7.28515625" style="7" bestFit="1" customWidth="1"/>
    <col min="4" max="4" width="9.140625" style="8" bestFit="1" customWidth="1"/>
    <col min="5" max="5" width="4.5703125" style="6" bestFit="1" customWidth="1"/>
    <col min="6" max="6" width="12.7109375" style="6" bestFit="1" customWidth="1"/>
    <col min="7" max="7" width="9.140625" style="8" bestFit="1" customWidth="1"/>
    <col min="8" max="8" width="11" style="8" bestFit="1" customWidth="1"/>
    <col min="9" max="9" width="9.7109375" style="9" bestFit="1" customWidth="1"/>
    <col min="10" max="10" width="10.28515625" style="8" bestFit="1" customWidth="1"/>
    <col min="11" max="11" width="8" bestFit="1" customWidth="1"/>
    <col min="12" max="12" width="6.85546875" bestFit="1" customWidth="1"/>
    <col min="13" max="13" width="14.85546875" bestFit="1" customWidth="1"/>
    <col min="14" max="14" width="23.28515625" bestFit="1" customWidth="1"/>
    <col min="15" max="15" width="7.42578125" bestFit="1" customWidth="1"/>
    <col min="16" max="16" width="14.28515625" bestFit="1" customWidth="1"/>
    <col min="17" max="17" width="5.5703125" bestFit="1" customWidth="1"/>
    <col min="18" max="18" width="9.85546875" bestFit="1" customWidth="1"/>
    <col min="19" max="19" width="5.140625" bestFit="1" customWidth="1"/>
    <col min="20" max="20" width="15.42578125" bestFit="1" customWidth="1"/>
    <col min="21" max="21" width="12.7109375" bestFit="1" customWidth="1"/>
    <col min="22" max="22" width="11.140625" bestFit="1" customWidth="1"/>
    <col min="23" max="23" width="8.28515625" bestFit="1" customWidth="1"/>
    <col min="24" max="24" width="12.42578125" bestFit="1" customWidth="1"/>
    <col min="25" max="25" width="15.85546875" bestFit="1" customWidth="1"/>
    <col min="26" max="26" width="15.7109375" bestFit="1" customWidth="1"/>
    <col min="27" max="27" width="12.85546875" bestFit="1" customWidth="1"/>
  </cols>
  <sheetData>
    <row r="1" spans="1:64" x14ac:dyDescent="0.25">
      <c r="A1" s="2" t="s">
        <v>0</v>
      </c>
      <c r="B1" s="2" t="s">
        <v>1</v>
      </c>
      <c r="C1" s="3" t="s">
        <v>2</v>
      </c>
      <c r="D1" s="4" t="s">
        <v>3</v>
      </c>
      <c r="E1" s="2" t="s">
        <v>4</v>
      </c>
      <c r="F1" s="2" t="s">
        <v>5</v>
      </c>
      <c r="G1" s="4" t="s">
        <v>6</v>
      </c>
      <c r="H1" s="4" t="s">
        <v>7</v>
      </c>
      <c r="I1" s="5" t="s">
        <v>8</v>
      </c>
      <c r="J1" s="4" t="s">
        <v>9</v>
      </c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64" x14ac:dyDescent="0.25">
      <c r="A2" s="6" t="s">
        <v>10</v>
      </c>
      <c r="B2" s="6" t="s">
        <v>11</v>
      </c>
      <c r="C2" s="7">
        <v>45455</v>
      </c>
      <c r="D2" s="8">
        <v>880000</v>
      </c>
      <c r="E2" s="6" t="s">
        <v>12</v>
      </c>
      <c r="F2" s="6" t="s">
        <v>13</v>
      </c>
      <c r="G2" s="8">
        <v>880000</v>
      </c>
      <c r="H2" s="8">
        <v>340100</v>
      </c>
      <c r="I2" s="9">
        <f>H2/G2*100</f>
        <v>38.647727272727273</v>
      </c>
      <c r="J2" s="8">
        <v>760013</v>
      </c>
      <c r="AL2" s="1"/>
      <c r="BC2" s="1"/>
      <c r="BE2" s="1"/>
    </row>
    <row r="3" spans="1:64" x14ac:dyDescent="0.25">
      <c r="A3" s="6" t="s">
        <v>14</v>
      </c>
      <c r="B3" s="6" t="s">
        <v>15</v>
      </c>
      <c r="C3" s="7">
        <v>45828</v>
      </c>
      <c r="D3" s="8">
        <v>608000</v>
      </c>
      <c r="E3" s="6" t="s">
        <v>12</v>
      </c>
      <c r="F3" s="6" t="s">
        <v>13</v>
      </c>
      <c r="G3" s="8">
        <v>608000</v>
      </c>
      <c r="H3" s="8">
        <v>249700</v>
      </c>
      <c r="I3" s="9">
        <f>H3/G3*100</f>
        <v>41.069078947368418</v>
      </c>
      <c r="J3" s="8">
        <v>518301</v>
      </c>
    </row>
    <row r="4" spans="1:64" x14ac:dyDescent="0.25">
      <c r="A4" s="6" t="s">
        <v>16</v>
      </c>
      <c r="B4" s="6" t="s">
        <v>17</v>
      </c>
      <c r="C4" s="7">
        <v>45104</v>
      </c>
      <c r="D4" s="8">
        <v>600000</v>
      </c>
      <c r="E4" s="6" t="s">
        <v>12</v>
      </c>
      <c r="F4" s="6" t="s">
        <v>13</v>
      </c>
      <c r="G4" s="8">
        <v>600000</v>
      </c>
      <c r="H4" s="8">
        <v>225800</v>
      </c>
      <c r="I4" s="9">
        <f>H4/G4*100</f>
        <v>37.633333333333333</v>
      </c>
      <c r="J4" s="8">
        <v>584244</v>
      </c>
    </row>
    <row r="5" spans="1:64" x14ac:dyDescent="0.25">
      <c r="A5" s="6" t="s">
        <v>18</v>
      </c>
      <c r="B5" s="6" t="s">
        <v>19</v>
      </c>
      <c r="C5" s="7">
        <v>45442</v>
      </c>
      <c r="D5" s="8">
        <v>570000</v>
      </c>
      <c r="E5" s="6" t="s">
        <v>12</v>
      </c>
      <c r="F5" s="6" t="s">
        <v>13</v>
      </c>
      <c r="G5" s="8">
        <v>570000</v>
      </c>
      <c r="H5" s="8">
        <v>226500</v>
      </c>
      <c r="I5" s="9">
        <f>H5/G5*100</f>
        <v>39.736842105263158</v>
      </c>
      <c r="J5" s="8">
        <v>513853</v>
      </c>
    </row>
    <row r="6" spans="1:64" x14ac:dyDescent="0.25">
      <c r="A6" s="6" t="s">
        <v>20</v>
      </c>
      <c r="B6" s="6" t="s">
        <v>21</v>
      </c>
      <c r="C6" s="7">
        <v>45390</v>
      </c>
      <c r="D6" s="8">
        <v>585000</v>
      </c>
      <c r="E6" s="6" t="s">
        <v>12</v>
      </c>
      <c r="F6" s="6" t="s">
        <v>13</v>
      </c>
      <c r="G6" s="8">
        <v>585000</v>
      </c>
      <c r="H6" s="8">
        <v>254000</v>
      </c>
      <c r="I6" s="9">
        <f>H6/G6*100</f>
        <v>43.418803418803421</v>
      </c>
      <c r="J6" s="8">
        <v>571700</v>
      </c>
    </row>
    <row r="7" spans="1:64" x14ac:dyDescent="0.25">
      <c r="A7" s="6" t="s">
        <v>22</v>
      </c>
      <c r="B7" s="6" t="s">
        <v>23</v>
      </c>
      <c r="C7" s="7">
        <v>45449</v>
      </c>
      <c r="D7" s="8">
        <v>540000</v>
      </c>
      <c r="E7" s="6" t="s">
        <v>12</v>
      </c>
      <c r="F7" s="6" t="s">
        <v>13</v>
      </c>
      <c r="G7" s="8">
        <v>540000</v>
      </c>
      <c r="H7" s="8">
        <v>237800</v>
      </c>
      <c r="I7" s="9">
        <f>H7/G7*100</f>
        <v>44.037037037037038</v>
      </c>
      <c r="J7" s="8">
        <v>541419</v>
      </c>
    </row>
    <row r="8" spans="1:64" x14ac:dyDescent="0.25">
      <c r="A8" s="6" t="s">
        <v>24</v>
      </c>
      <c r="B8" s="6" t="s">
        <v>25</v>
      </c>
      <c r="C8" s="7">
        <v>45896</v>
      </c>
      <c r="D8" s="8">
        <v>655000</v>
      </c>
      <c r="E8" s="6" t="s">
        <v>12</v>
      </c>
      <c r="F8" s="6" t="s">
        <v>13</v>
      </c>
      <c r="G8" s="8">
        <v>655000</v>
      </c>
      <c r="H8" s="8">
        <v>287900</v>
      </c>
      <c r="I8" s="9">
        <f>H8/G8*100</f>
        <v>43.954198473282439</v>
      </c>
      <c r="J8" s="8">
        <v>594261</v>
      </c>
    </row>
    <row r="9" spans="1:64" x14ac:dyDescent="0.25">
      <c r="A9" s="6" t="s">
        <v>26</v>
      </c>
      <c r="B9" s="6" t="s">
        <v>27</v>
      </c>
      <c r="C9" s="7">
        <v>45448</v>
      </c>
      <c r="D9" s="8">
        <v>725000</v>
      </c>
      <c r="E9" s="6" t="s">
        <v>12</v>
      </c>
      <c r="F9" s="6" t="s">
        <v>13</v>
      </c>
      <c r="G9" s="8">
        <v>725000</v>
      </c>
      <c r="H9" s="8">
        <v>322300</v>
      </c>
      <c r="I9" s="9">
        <f>H9/G9*100</f>
        <v>44.4551724137931</v>
      </c>
      <c r="J9" s="8">
        <v>733242</v>
      </c>
    </row>
    <row r="10" spans="1:64" ht="15.75" thickBot="1" x14ac:dyDescent="0.3">
      <c r="A10" s="6" t="s">
        <v>28</v>
      </c>
      <c r="B10" s="6" t="s">
        <v>29</v>
      </c>
      <c r="C10" s="7">
        <v>45896</v>
      </c>
      <c r="D10" s="8">
        <v>655000</v>
      </c>
      <c r="E10" s="6" t="s">
        <v>12</v>
      </c>
      <c r="F10" s="6" t="s">
        <v>13</v>
      </c>
      <c r="G10" s="8">
        <v>655000</v>
      </c>
      <c r="H10" s="8">
        <v>267400</v>
      </c>
      <c r="I10" s="9">
        <f>H10/G10*100</f>
        <v>40.824427480916029</v>
      </c>
      <c r="J10" s="8">
        <v>626355</v>
      </c>
    </row>
    <row r="11" spans="1:64" ht="15.75" thickTop="1" x14ac:dyDescent="0.25">
      <c r="A11" s="10"/>
      <c r="B11" s="10"/>
      <c r="C11" s="11" t="s">
        <v>30</v>
      </c>
      <c r="D11" s="12">
        <f>+SUM(D2:D10)</f>
        <v>5818000</v>
      </c>
      <c r="E11" s="10"/>
      <c r="F11" s="10"/>
      <c r="G11" s="12">
        <f>+SUM(G2:G10)</f>
        <v>5818000</v>
      </c>
      <c r="H11" s="12">
        <f>+SUM(H2:H10)</f>
        <v>2411500</v>
      </c>
      <c r="I11" s="13"/>
      <c r="J11" s="12">
        <f>+SUM(J2:J10)</f>
        <v>5443388</v>
      </c>
    </row>
    <row r="12" spans="1:64" x14ac:dyDescent="0.25">
      <c r="A12" s="14"/>
      <c r="B12" s="14"/>
      <c r="C12" s="15"/>
      <c r="D12" s="16"/>
      <c r="E12" s="14"/>
      <c r="F12" s="14"/>
      <c r="G12" s="16"/>
      <c r="H12" s="16" t="s">
        <v>31</v>
      </c>
      <c r="I12" s="17">
        <f>H11/G11*100</f>
        <v>41.448951529735304</v>
      </c>
      <c r="J12" s="16"/>
    </row>
    <row r="13" spans="1:64" x14ac:dyDescent="0.25">
      <c r="A13" s="18"/>
      <c r="B13" s="18"/>
      <c r="C13" s="19"/>
      <c r="D13" s="20"/>
      <c r="E13" s="18"/>
      <c r="F13" s="18"/>
      <c r="G13" s="20"/>
      <c r="H13" s="20" t="s">
        <v>32</v>
      </c>
      <c r="I13" s="21">
        <f>STDEV(I2:I10)</f>
        <v>2.5422279425620502</v>
      </c>
      <c r="J13" s="20"/>
    </row>
  </sheetData>
  <conditionalFormatting sqref="A2:J10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25" right="0.25" top="0.75" bottom="0.75" header="0.3" footer="0.3"/>
  <pageSetup paperSize="5" orientation="landscape" r:id="rId1"/>
  <headerFooter>
    <oddHeader>&amp;C2026 SUNFLOWER RIDGE, RYAN VALLEY SALES STUDY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8A03C-0634-446E-A221-7D82DCE7E9C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Sales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Frain</dc:creator>
  <cp:lastModifiedBy>Matthew Frain</cp:lastModifiedBy>
  <dcterms:created xsi:type="dcterms:W3CDTF">2025-12-16T15:32:38Z</dcterms:created>
  <dcterms:modified xsi:type="dcterms:W3CDTF">2025-12-16T15:34:09Z</dcterms:modified>
</cp:coreProperties>
</file>