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FileSRVR\Data\Users\Mfrain\Desktop\SALES STUDY'S\2026 SALES STUDY\"/>
    </mc:Choice>
  </mc:AlternateContent>
  <xr:revisionPtr revIDLastSave="0" documentId="14_{E13CFD11-6A7C-4358-AA45-D912B66662F7}" xr6:coauthVersionLast="47" xr6:coauthVersionMax="47" xr10:uidLastSave="{00000000-0000-0000-0000-000000000000}"/>
  <bookViews>
    <workbookView xWindow="25080" yWindow="-120" windowWidth="25440" windowHeight="15270" xr2:uid="{07517DDB-5DF7-437B-A79D-C691DABFA3E9}"/>
  </bookViews>
  <sheets>
    <sheet name="Sales Analysis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2" l="1"/>
  <c r="I3" i="2"/>
  <c r="I4" i="2"/>
  <c r="I5" i="2"/>
  <c r="I6" i="2"/>
  <c r="I7" i="2"/>
  <c r="I8" i="2"/>
  <c r="I9" i="2"/>
  <c r="D10" i="2"/>
  <c r="G10" i="2"/>
  <c r="H10" i="2"/>
  <c r="J10" i="2"/>
  <c r="I11" i="2"/>
  <c r="I12" i="2"/>
</calcChain>
</file>

<file path=xl/sharedStrings.xml><?xml version="1.0" encoding="utf-8"?>
<sst xmlns="http://schemas.openxmlformats.org/spreadsheetml/2006/main" count="46" uniqueCount="32">
  <si>
    <t>Parcel Number</t>
  </si>
  <si>
    <t>Street Address</t>
  </si>
  <si>
    <t>Sale Date</t>
  </si>
  <si>
    <t>Sale Price</t>
  </si>
  <si>
    <t>Instr.</t>
  </si>
  <si>
    <t>Terms of Sale</t>
  </si>
  <si>
    <t>Adj. Sale $</t>
  </si>
  <si>
    <t>Asd. when Sold</t>
  </si>
  <si>
    <t>Asd/Adj. Sale</t>
  </si>
  <si>
    <t>Cur. Appraisal</t>
  </si>
  <si>
    <t>Appr. Date</t>
  </si>
  <si>
    <t>41-11-11-101-005</t>
  </si>
  <si>
    <t>7277 TILLICUM TRL NE</t>
  </si>
  <si>
    <t>WD</t>
  </si>
  <si>
    <t>03-ARM'S LENGTH</t>
  </si>
  <si>
    <t>41-11-11-101-008</t>
  </si>
  <si>
    <t>7257 TILLICUM TRL NE</t>
  </si>
  <si>
    <t>41-11-11-101-015</t>
  </si>
  <si>
    <t>8204 MUSCATAY GROVE NE</t>
  </si>
  <si>
    <t>41-11-11-101-020</t>
  </si>
  <si>
    <t>8213 MUSCATAY GROVE NE</t>
  </si>
  <si>
    <t>41-11-11-101-033</t>
  </si>
  <si>
    <t>7474 AGAWA TRL NE</t>
  </si>
  <si>
    <t>41-11-11-101-056</t>
  </si>
  <si>
    <t>7389 TILLICUM TRL NE</t>
  </si>
  <si>
    <t>41-11-11-101-070</t>
  </si>
  <si>
    <t>7262 TILLICUM TRL NE</t>
  </si>
  <si>
    <t>41-11-11-226-009</t>
  </si>
  <si>
    <t>7522 BOSTWICK LK VIEW DR NE</t>
  </si>
  <si>
    <t>Totals:</t>
  </si>
  <si>
    <t>Sale. Ratio =&gt;</t>
  </si>
  <si>
    <t>Std. Dev. =&gt;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</si>
</sst>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164" formatCode="#0.00_);[Red]\(#0.00\)"/>
    <numFmt numFmtId="165" formatCode="mm/dd/yy"/>
  </numFmts>
  <fonts count="4" x14ac:knownFonts="1">
    <font>
      <sz val="11"/>
      <color theme="1"/>
      <name val="Aptos Narrow"/>
      <family val="2"/>
      <scheme val="minor"/>
    </font>
    <font>
      <b/>
      <sz val="8"/>
      <color rgb="FFFFFFFF"/>
      <name val="Aptos Narrow"/>
      <family val="2"/>
      <scheme val="minor"/>
    </font>
    <font>
      <sz val="8"/>
      <color theme="1"/>
      <name val="Aptos Narrow"/>
      <family val="2"/>
      <scheme val="minor"/>
    </font>
    <font>
      <b/>
      <sz val="8"/>
      <color rgb="FF00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165" fontId="1" fillId="2" borderId="0" xfId="0" applyNumberFormat="1" applyFont="1" applyFill="1" applyAlignment="1">
      <alignment horizontal="center"/>
    </xf>
    <xf numFmtId="6" fontId="1" fillId="2" borderId="0" xfId="0" applyNumberFormat="1" applyFont="1" applyFill="1" applyAlignment="1">
      <alignment horizontal="center"/>
    </xf>
    <xf numFmtId="164" fontId="1" fillId="2" borderId="0" xfId="0" applyNumberFormat="1" applyFont="1" applyFill="1" applyAlignment="1">
      <alignment horizontal="center"/>
    </xf>
    <xf numFmtId="0" fontId="2" fillId="0" borderId="0" xfId="0" applyFont="1"/>
    <xf numFmtId="165" fontId="2" fillId="0" borderId="0" xfId="0" applyNumberFormat="1" applyFont="1"/>
    <xf numFmtId="6" fontId="2" fillId="0" borderId="0" xfId="0" applyNumberFormat="1" applyFont="1"/>
    <xf numFmtId="164" fontId="2" fillId="0" borderId="0" xfId="0" applyNumberFormat="1" applyFont="1"/>
    <xf numFmtId="0" fontId="3" fillId="3" borderId="1" xfId="0" applyFont="1" applyFill="1" applyBorder="1"/>
    <xf numFmtId="165" fontId="3" fillId="3" borderId="1" xfId="0" applyNumberFormat="1" applyFont="1" applyFill="1" applyBorder="1"/>
    <xf numFmtId="6" fontId="3" fillId="3" borderId="1" xfId="0" applyNumberFormat="1" applyFont="1" applyFill="1" applyBorder="1"/>
    <xf numFmtId="164" fontId="3" fillId="3" borderId="1" xfId="0" applyNumberFormat="1" applyFont="1" applyFill="1" applyBorder="1"/>
    <xf numFmtId="0" fontId="3" fillId="3" borderId="0" xfId="0" applyFont="1" applyFill="1" applyBorder="1"/>
    <xf numFmtId="165" fontId="3" fillId="3" borderId="0" xfId="0" applyNumberFormat="1" applyFont="1" applyFill="1" applyBorder="1"/>
    <xf numFmtId="6" fontId="3" fillId="3" borderId="0" xfId="0" applyNumberFormat="1" applyFont="1" applyFill="1" applyBorder="1"/>
    <xf numFmtId="164" fontId="3" fillId="3" borderId="0" xfId="0" applyNumberFormat="1" applyFont="1" applyFill="1" applyBorder="1"/>
    <xf numFmtId="0" fontId="3" fillId="3" borderId="2" xfId="0" applyFont="1" applyFill="1" applyBorder="1"/>
    <xf numFmtId="165" fontId="3" fillId="3" borderId="2" xfId="0" applyNumberFormat="1" applyFont="1" applyFill="1" applyBorder="1"/>
    <xf numFmtId="6" fontId="3" fillId="3" borderId="2" xfId="0" applyNumberFormat="1" applyFont="1" applyFill="1" applyBorder="1"/>
    <xf numFmtId="164" fontId="3" fillId="3" borderId="2" xfId="0" applyNumberFormat="1" applyFont="1" applyFill="1" applyBorder="1"/>
  </cellXfs>
  <cellStyles count="1">
    <cellStyle name="Normal" xfId="0" builtinId="0"/>
  </cellStyles>
  <dxfs count="2">
    <dxf>
      <fill>
        <patternFill>
          <bgColor rgb="FFFFFFFF"/>
        </patternFill>
      </fill>
    </dxf>
    <dxf>
      <fill>
        <patternFill>
          <bgColor rgb="FFA7E4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325080-8116-4BA0-B79D-60F71466F976}">
  <dimension ref="A1:BL12"/>
  <sheetViews>
    <sheetView tabSelected="1" workbookViewId="0">
      <selection activeCell="F20" sqref="F20"/>
    </sheetView>
  </sheetViews>
  <sheetFormatPr defaultRowHeight="15" x14ac:dyDescent="0.25"/>
  <cols>
    <col min="1" max="1" width="13.140625" style="6" bestFit="1" customWidth="1"/>
    <col min="2" max="2" width="22" style="6" bestFit="1" customWidth="1"/>
    <col min="3" max="3" width="7.28515625" style="7" bestFit="1" customWidth="1"/>
    <col min="4" max="4" width="9.140625" style="8" bestFit="1" customWidth="1"/>
    <col min="5" max="5" width="4.5703125" style="6" bestFit="1" customWidth="1"/>
    <col min="6" max="6" width="12.7109375" style="6" bestFit="1" customWidth="1"/>
    <col min="7" max="7" width="9.140625" style="8" bestFit="1" customWidth="1"/>
    <col min="8" max="8" width="11" style="8" bestFit="1" customWidth="1"/>
    <col min="9" max="9" width="9.7109375" style="9" bestFit="1" customWidth="1"/>
    <col min="10" max="10" width="10.28515625" style="8" bestFit="1" customWidth="1"/>
    <col min="11" max="11" width="8" style="7" bestFit="1" customWidth="1"/>
    <col min="12" max="12" width="6.85546875" bestFit="1" customWidth="1"/>
    <col min="13" max="13" width="14.85546875" bestFit="1" customWidth="1"/>
    <col min="14" max="14" width="18.85546875" bestFit="1" customWidth="1"/>
    <col min="15" max="15" width="7.42578125" bestFit="1" customWidth="1"/>
    <col min="16" max="16" width="14.28515625" bestFit="1" customWidth="1"/>
    <col min="17" max="17" width="5.5703125" bestFit="1" customWidth="1"/>
    <col min="18" max="18" width="9.85546875" bestFit="1" customWidth="1"/>
    <col min="19" max="19" width="5.140625" bestFit="1" customWidth="1"/>
    <col min="20" max="20" width="15.42578125" bestFit="1" customWidth="1"/>
    <col min="21" max="21" width="12.7109375" bestFit="1" customWidth="1"/>
    <col min="22" max="22" width="11.140625" bestFit="1" customWidth="1"/>
    <col min="23" max="23" width="8.28515625" bestFit="1" customWidth="1"/>
    <col min="24" max="24" width="12.42578125" bestFit="1" customWidth="1"/>
    <col min="25" max="25" width="15.85546875" bestFit="1" customWidth="1"/>
    <col min="26" max="26" width="15.7109375" bestFit="1" customWidth="1"/>
    <col min="27" max="27" width="12.85546875" bestFit="1" customWidth="1"/>
  </cols>
  <sheetData>
    <row r="1" spans="1:64" x14ac:dyDescent="0.25">
      <c r="A1" s="2" t="s">
        <v>0</v>
      </c>
      <c r="B1" s="2" t="s">
        <v>1</v>
      </c>
      <c r="C1" s="3" t="s">
        <v>2</v>
      </c>
      <c r="D1" s="4" t="s">
        <v>3</v>
      </c>
      <c r="E1" s="2" t="s">
        <v>4</v>
      </c>
      <c r="F1" s="2" t="s">
        <v>5</v>
      </c>
      <c r="G1" s="4" t="s">
        <v>6</v>
      </c>
      <c r="H1" s="4" t="s">
        <v>7</v>
      </c>
      <c r="I1" s="5" t="s">
        <v>8</v>
      </c>
      <c r="J1" s="4" t="s">
        <v>9</v>
      </c>
      <c r="K1" s="3" t="s">
        <v>10</v>
      </c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</row>
    <row r="2" spans="1:64" x14ac:dyDescent="0.25">
      <c r="A2" s="6" t="s">
        <v>11</v>
      </c>
      <c r="B2" s="6" t="s">
        <v>12</v>
      </c>
      <c r="C2" s="7">
        <v>45954</v>
      </c>
      <c r="D2" s="8">
        <v>430000</v>
      </c>
      <c r="E2" s="6" t="s">
        <v>13</v>
      </c>
      <c r="F2" s="6" t="s">
        <v>14</v>
      </c>
      <c r="G2" s="8">
        <v>430000</v>
      </c>
      <c r="H2" s="8">
        <v>164100</v>
      </c>
      <c r="I2" s="9">
        <f>H2/G2*100</f>
        <v>38.162790697674417</v>
      </c>
      <c r="J2" s="8">
        <v>339866</v>
      </c>
      <c r="AL2" s="1"/>
      <c r="BC2" s="1"/>
      <c r="BE2" s="1"/>
    </row>
    <row r="3" spans="1:64" x14ac:dyDescent="0.25">
      <c r="A3" s="6" t="s">
        <v>15</v>
      </c>
      <c r="B3" s="6" t="s">
        <v>16</v>
      </c>
      <c r="C3" s="7">
        <v>45758</v>
      </c>
      <c r="D3" s="8">
        <v>395000</v>
      </c>
      <c r="E3" s="6" t="s">
        <v>13</v>
      </c>
      <c r="F3" s="6" t="s">
        <v>14</v>
      </c>
      <c r="G3" s="8">
        <v>395000</v>
      </c>
      <c r="H3" s="8">
        <v>160800</v>
      </c>
      <c r="I3" s="9">
        <f>H3/G3*100</f>
        <v>40.708860759493668</v>
      </c>
      <c r="J3" s="8">
        <v>333243</v>
      </c>
    </row>
    <row r="4" spans="1:64" x14ac:dyDescent="0.25">
      <c r="A4" s="6" t="s">
        <v>17</v>
      </c>
      <c r="B4" s="6" t="s">
        <v>18</v>
      </c>
      <c r="C4" s="7">
        <v>45163</v>
      </c>
      <c r="D4" s="8">
        <v>355000</v>
      </c>
      <c r="E4" s="6" t="s">
        <v>13</v>
      </c>
      <c r="F4" s="6" t="s">
        <v>14</v>
      </c>
      <c r="G4" s="8">
        <v>355000</v>
      </c>
      <c r="H4" s="8">
        <v>112300</v>
      </c>
      <c r="I4" s="9">
        <f>H4/G4*100</f>
        <v>31.633802816901408</v>
      </c>
      <c r="J4" s="8">
        <v>276585</v>
      </c>
    </row>
    <row r="5" spans="1:64" x14ac:dyDescent="0.25">
      <c r="A5" s="6" t="s">
        <v>19</v>
      </c>
      <c r="B5" s="6" t="s">
        <v>20</v>
      </c>
      <c r="C5" s="7">
        <v>45817</v>
      </c>
      <c r="D5" s="8">
        <v>455000</v>
      </c>
      <c r="E5" s="6" t="s">
        <v>13</v>
      </c>
      <c r="F5" s="6" t="s">
        <v>14</v>
      </c>
      <c r="G5" s="8">
        <v>455000</v>
      </c>
      <c r="H5" s="8">
        <v>191300</v>
      </c>
      <c r="I5" s="9">
        <f>H5/G5*100</f>
        <v>42.043956043956044</v>
      </c>
      <c r="J5" s="8">
        <v>446918</v>
      </c>
    </row>
    <row r="6" spans="1:64" x14ac:dyDescent="0.25">
      <c r="A6" s="6" t="s">
        <v>21</v>
      </c>
      <c r="B6" s="6" t="s">
        <v>22</v>
      </c>
      <c r="C6" s="7">
        <v>45903</v>
      </c>
      <c r="D6" s="8">
        <v>445000</v>
      </c>
      <c r="E6" s="6" t="s">
        <v>13</v>
      </c>
      <c r="F6" s="6" t="s">
        <v>14</v>
      </c>
      <c r="G6" s="8">
        <v>445000</v>
      </c>
      <c r="H6" s="8">
        <v>180300</v>
      </c>
      <c r="I6" s="9">
        <f>H6/G6*100</f>
        <v>40.516853932584269</v>
      </c>
      <c r="J6" s="8">
        <v>373614</v>
      </c>
    </row>
    <row r="7" spans="1:64" x14ac:dyDescent="0.25">
      <c r="A7" s="6" t="s">
        <v>23</v>
      </c>
      <c r="B7" s="6" t="s">
        <v>24</v>
      </c>
      <c r="C7" s="7">
        <v>45786</v>
      </c>
      <c r="D7" s="8">
        <v>470000</v>
      </c>
      <c r="E7" s="6" t="s">
        <v>13</v>
      </c>
      <c r="F7" s="6" t="s">
        <v>14</v>
      </c>
      <c r="G7" s="8">
        <v>470000</v>
      </c>
      <c r="H7" s="8">
        <v>189900</v>
      </c>
      <c r="I7" s="9">
        <f>H7/G7*100</f>
        <v>40.404255319148938</v>
      </c>
      <c r="J7" s="8">
        <v>404595</v>
      </c>
    </row>
    <row r="8" spans="1:64" x14ac:dyDescent="0.25">
      <c r="A8" s="6" t="s">
        <v>25</v>
      </c>
      <c r="B8" s="6" t="s">
        <v>26</v>
      </c>
      <c r="C8" s="7">
        <v>45317</v>
      </c>
      <c r="D8" s="8">
        <v>380000</v>
      </c>
      <c r="E8" s="6" t="s">
        <v>13</v>
      </c>
      <c r="F8" s="6" t="s">
        <v>14</v>
      </c>
      <c r="G8" s="8">
        <v>380000</v>
      </c>
      <c r="H8" s="8">
        <v>125100</v>
      </c>
      <c r="I8" s="9">
        <f>H8/G8*100</f>
        <v>32.921052631578945</v>
      </c>
      <c r="J8" s="8">
        <v>353837</v>
      </c>
    </row>
    <row r="9" spans="1:64" ht="15.75" thickBot="1" x14ac:dyDescent="0.3">
      <c r="A9" s="6" t="s">
        <v>27</v>
      </c>
      <c r="B9" s="6" t="s">
        <v>28</v>
      </c>
      <c r="C9" s="7">
        <v>45762</v>
      </c>
      <c r="D9" s="8">
        <v>465000</v>
      </c>
      <c r="E9" s="6" t="s">
        <v>13</v>
      </c>
      <c r="F9" s="6" t="s">
        <v>14</v>
      </c>
      <c r="G9" s="8">
        <v>465000</v>
      </c>
      <c r="H9" s="8">
        <v>160600</v>
      </c>
      <c r="I9" s="9">
        <f>H9/G9*100</f>
        <v>34.537634408602152</v>
      </c>
      <c r="J9" s="8">
        <v>338903</v>
      </c>
    </row>
    <row r="10" spans="1:64" ht="15.75" thickTop="1" x14ac:dyDescent="0.25">
      <c r="A10" s="10"/>
      <c r="B10" s="10"/>
      <c r="C10" s="11" t="s">
        <v>29</v>
      </c>
      <c r="D10" s="12">
        <f>+SUM(D2:D9)</f>
        <v>3395000</v>
      </c>
      <c r="E10" s="10"/>
      <c r="F10" s="10"/>
      <c r="G10" s="12">
        <f>+SUM(G2:G9)</f>
        <v>3395000</v>
      </c>
      <c r="H10" s="12">
        <f>+SUM(H2:H9)</f>
        <v>1284400</v>
      </c>
      <c r="I10" s="13"/>
      <c r="J10" s="12">
        <f>+SUM(J2:J9)</f>
        <v>2867561</v>
      </c>
      <c r="K10" s="11"/>
    </row>
    <row r="11" spans="1:64" x14ac:dyDescent="0.25">
      <c r="A11" s="14"/>
      <c r="B11" s="14"/>
      <c r="C11" s="15"/>
      <c r="D11" s="16"/>
      <c r="E11" s="14"/>
      <c r="F11" s="14"/>
      <c r="G11" s="16"/>
      <c r="H11" s="16" t="s">
        <v>30</v>
      </c>
      <c r="I11" s="17">
        <f>H10/G10*100</f>
        <v>37.832106038291606</v>
      </c>
      <c r="J11" s="16"/>
      <c r="K11" s="15"/>
    </row>
    <row r="12" spans="1:64" x14ac:dyDescent="0.25">
      <c r="A12" s="18"/>
      <c r="B12" s="18"/>
      <c r="C12" s="19"/>
      <c r="D12" s="20"/>
      <c r="E12" s="18"/>
      <c r="F12" s="18"/>
      <c r="G12" s="20"/>
      <c r="H12" s="20" t="s">
        <v>31</v>
      </c>
      <c r="I12" s="21">
        <f>STDEV(I2:I9)</f>
        <v>4.0172206489574025</v>
      </c>
      <c r="J12" s="20"/>
      <c r="K12" s="19"/>
    </row>
  </sheetData>
  <conditionalFormatting sqref="A2:K9">
    <cfRule type="expression" dxfId="1" priority="1" stopIfTrue="1">
      <formula>MOD(ROW(),4)&gt;1</formula>
    </cfRule>
    <cfRule type="expression" dxfId="0" priority="2" stopIfTrue="1">
      <formula>MOD(ROW(),4)&lt;2</formula>
    </cfRule>
  </conditionalFormatting>
  <pageMargins left="0.25" right="0.25" top="0.75" bottom="0.75" header="0.3" footer="0.3"/>
  <pageSetup paperSize="5" orientation="landscape" r:id="rId1"/>
  <headerFooter>
    <oddHeader>&amp;C2026 TILLICUM-BOST LAKE VIEW SALES STUDY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7CC139-6761-411C-85B3-DCA7D2ED9A22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Sales Analysis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Matthew Frain</dc:creator>
  <cp:lastModifiedBy>Matthew Frain</cp:lastModifiedBy>
  <dcterms:created xsi:type="dcterms:W3CDTF">2025-12-16T15:59:12Z</dcterms:created>
  <dcterms:modified xsi:type="dcterms:W3CDTF">2025-12-16T16:01:06Z</dcterms:modified>
</cp:coreProperties>
</file>