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ata.dias\Desktop\PASTAS\2023\2023 2\2024.1\CURSOS\MEDICINA VETERINARIA\"/>
    </mc:Choice>
  </mc:AlternateContent>
  <bookViews>
    <workbookView xWindow="0" yWindow="0" windowWidth="28800" windowHeight="12300"/>
  </bookViews>
  <sheets>
    <sheet name="Planilha1" sheetId="1" r:id="rId1"/>
    <sheet name="Planilha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J163" i="1"/>
  <c r="G164" i="1"/>
  <c r="I130" i="1"/>
  <c r="K130" i="1"/>
  <c r="I131" i="1"/>
  <c r="K131" i="1"/>
  <c r="G132" i="1"/>
  <c r="L130" i="1"/>
  <c r="L131" i="1"/>
  <c r="J132" i="1"/>
  <c r="H132" i="1"/>
  <c r="F132" i="1"/>
  <c r="E122" i="1"/>
  <c r="E132" i="1"/>
  <c r="L115" i="1"/>
  <c r="J122" i="1"/>
  <c r="H122" i="1"/>
  <c r="G122" i="1"/>
  <c r="F122" i="1"/>
  <c r="J108" i="1"/>
  <c r="H108" i="1"/>
  <c r="G108" i="1"/>
  <c r="F108" i="1"/>
  <c r="E108" i="1"/>
  <c r="J95" i="1"/>
  <c r="H95" i="1"/>
  <c r="G95" i="1"/>
  <c r="F95" i="1"/>
  <c r="E95" i="1"/>
  <c r="F83" i="1"/>
  <c r="E83" i="1"/>
  <c r="J71" i="1"/>
  <c r="H71" i="1"/>
  <c r="G71" i="1"/>
  <c r="F71" i="1"/>
  <c r="E71" i="1"/>
  <c r="J59" i="1"/>
  <c r="H59" i="1"/>
  <c r="G59" i="1"/>
  <c r="F59" i="1"/>
  <c r="E59" i="1"/>
  <c r="J48" i="1"/>
  <c r="H48" i="1"/>
  <c r="G48" i="1"/>
  <c r="F48" i="1"/>
  <c r="E48" i="1"/>
  <c r="J37" i="1"/>
  <c r="H37" i="1"/>
  <c r="G37" i="1"/>
  <c r="F37" i="1"/>
  <c r="E37" i="1"/>
  <c r="J25" i="1"/>
  <c r="H25" i="1"/>
  <c r="G25" i="1"/>
  <c r="F25" i="1"/>
  <c r="E25" i="1"/>
  <c r="I171" i="1"/>
  <c r="I115" i="1"/>
  <c r="I121" i="1"/>
  <c r="I114" i="1"/>
  <c r="I122" i="1"/>
  <c r="I163" i="1"/>
  <c r="G161" i="1"/>
  <c r="D161" i="1"/>
  <c r="F161" i="1"/>
  <c r="E161" i="1"/>
  <c r="C155" i="1"/>
  <c r="D155" i="1"/>
  <c r="F155" i="1"/>
  <c r="E155" i="1"/>
  <c r="C154" i="1"/>
  <c r="D154" i="1"/>
  <c r="F154" i="1"/>
  <c r="E154" i="1"/>
  <c r="C153" i="1"/>
  <c r="D153" i="1"/>
  <c r="F153" i="1"/>
  <c r="E153" i="1"/>
  <c r="G162" i="1"/>
  <c r="C162" i="1"/>
  <c r="D162" i="1"/>
  <c r="F162" i="1"/>
  <c r="E162" i="1"/>
  <c r="C160" i="1"/>
  <c r="D160" i="1"/>
  <c r="F160" i="1"/>
  <c r="E160" i="1"/>
  <c r="C159" i="1"/>
  <c r="F159" i="1"/>
  <c r="E159" i="1"/>
  <c r="J83" i="1"/>
  <c r="H83" i="1"/>
  <c r="C158" i="1"/>
  <c r="G83" i="1"/>
  <c r="D158" i="1"/>
  <c r="F158" i="1"/>
  <c r="E158" i="1"/>
  <c r="C157" i="1"/>
  <c r="D157" i="1"/>
  <c r="F157" i="1"/>
  <c r="E157" i="1"/>
  <c r="C156" i="1"/>
  <c r="D156" i="1"/>
  <c r="F156" i="1"/>
  <c r="E156" i="1"/>
  <c r="I147" i="1"/>
  <c r="K147" i="1"/>
  <c r="L147" i="1"/>
  <c r="I148" i="1"/>
  <c r="K148" i="1"/>
  <c r="L148" i="1"/>
  <c r="I149" i="1"/>
  <c r="K149" i="1"/>
  <c r="L149" i="1"/>
  <c r="I150" i="1"/>
  <c r="K150" i="1"/>
  <c r="L150" i="1"/>
  <c r="I146" i="1"/>
  <c r="K146" i="1"/>
  <c r="L146" i="1"/>
  <c r="I106" i="1"/>
  <c r="K106" i="1"/>
  <c r="L106" i="1"/>
  <c r="I128" i="1"/>
  <c r="I129" i="1"/>
  <c r="K129" i="1"/>
  <c r="L129" i="1"/>
  <c r="I102" i="1"/>
  <c r="K102" i="1"/>
  <c r="L102" i="1"/>
  <c r="I103" i="1"/>
  <c r="K103" i="1"/>
  <c r="L103" i="1"/>
  <c r="I104" i="1"/>
  <c r="K104" i="1"/>
  <c r="L104" i="1"/>
  <c r="I105" i="1"/>
  <c r="K105" i="1"/>
  <c r="L105" i="1"/>
  <c r="I107" i="1"/>
  <c r="K107" i="1"/>
  <c r="L107" i="1"/>
  <c r="I101" i="1"/>
  <c r="I90" i="1"/>
  <c r="K90" i="1"/>
  <c r="L90" i="1"/>
  <c r="I91" i="1"/>
  <c r="K91" i="1"/>
  <c r="L91" i="1"/>
  <c r="I92" i="1"/>
  <c r="K92" i="1"/>
  <c r="L92" i="1"/>
  <c r="I93" i="1"/>
  <c r="K93" i="1"/>
  <c r="L93" i="1"/>
  <c r="I94" i="1"/>
  <c r="K94" i="1"/>
  <c r="L94" i="1"/>
  <c r="I89" i="1"/>
  <c r="I55" i="1"/>
  <c r="K55" i="1"/>
  <c r="L55" i="1"/>
  <c r="I56" i="1"/>
  <c r="K56" i="1"/>
  <c r="L56" i="1"/>
  <c r="I57" i="1"/>
  <c r="K57" i="1"/>
  <c r="L57" i="1"/>
  <c r="I58" i="1"/>
  <c r="K58" i="1"/>
  <c r="L58" i="1"/>
  <c r="I54" i="1"/>
  <c r="I66" i="1"/>
  <c r="K66" i="1"/>
  <c r="L66" i="1"/>
  <c r="I67" i="1"/>
  <c r="K67" i="1"/>
  <c r="L67" i="1"/>
  <c r="I68" i="1"/>
  <c r="K68" i="1"/>
  <c r="L68" i="1"/>
  <c r="I69" i="1"/>
  <c r="K69" i="1"/>
  <c r="L69" i="1"/>
  <c r="I70" i="1"/>
  <c r="K70" i="1"/>
  <c r="L70" i="1"/>
  <c r="I65" i="1"/>
  <c r="I44" i="1"/>
  <c r="K44" i="1"/>
  <c r="L44" i="1"/>
  <c r="I45" i="1"/>
  <c r="K45" i="1"/>
  <c r="L45" i="1"/>
  <c r="I46" i="1"/>
  <c r="K46" i="1"/>
  <c r="L46" i="1"/>
  <c r="I47" i="1"/>
  <c r="K47" i="1"/>
  <c r="L47" i="1"/>
  <c r="I43" i="1"/>
  <c r="I78" i="1"/>
  <c r="K78" i="1"/>
  <c r="L78" i="1"/>
  <c r="I79" i="1"/>
  <c r="K79" i="1"/>
  <c r="L79" i="1"/>
  <c r="I80" i="1"/>
  <c r="K80" i="1"/>
  <c r="L80" i="1"/>
  <c r="I81" i="1"/>
  <c r="K81" i="1"/>
  <c r="L81" i="1"/>
  <c r="I82" i="1"/>
  <c r="K82" i="1"/>
  <c r="L82" i="1"/>
  <c r="I77" i="1"/>
  <c r="K77" i="1"/>
  <c r="L77" i="1"/>
  <c r="K114" i="1"/>
  <c r="K121" i="1"/>
  <c r="L121" i="1"/>
  <c r="I35" i="1"/>
  <c r="K35" i="1"/>
  <c r="L35" i="1"/>
  <c r="I23" i="1"/>
  <c r="K23" i="1"/>
  <c r="L23" i="1"/>
  <c r="I32" i="1"/>
  <c r="K32" i="1"/>
  <c r="L32" i="1"/>
  <c r="I33" i="1"/>
  <c r="K33" i="1"/>
  <c r="L33" i="1"/>
  <c r="I34" i="1"/>
  <c r="K34" i="1"/>
  <c r="L34" i="1"/>
  <c r="I36" i="1"/>
  <c r="K36" i="1"/>
  <c r="L36" i="1"/>
  <c r="I31" i="1"/>
  <c r="I19" i="1"/>
  <c r="K19" i="1"/>
  <c r="L19" i="1"/>
  <c r="I20" i="1"/>
  <c r="K20" i="1"/>
  <c r="L20" i="1"/>
  <c r="I21" i="1"/>
  <c r="K21" i="1"/>
  <c r="L21" i="1"/>
  <c r="I22" i="1"/>
  <c r="K22" i="1"/>
  <c r="L22" i="1"/>
  <c r="I24" i="1"/>
  <c r="K24" i="1"/>
  <c r="L24" i="1"/>
  <c r="I18" i="1"/>
  <c r="G153" i="1"/>
  <c r="I137" i="1"/>
  <c r="K137" i="1"/>
  <c r="K101" i="1"/>
  <c r="I108" i="1"/>
  <c r="K89" i="1"/>
  <c r="I95" i="1"/>
  <c r="K122" i="1"/>
  <c r="L114" i="1"/>
  <c r="L122" i="1"/>
  <c r="K43" i="1"/>
  <c r="I48" i="1"/>
  <c r="K31" i="1"/>
  <c r="I37" i="1"/>
  <c r="L83" i="1"/>
  <c r="K54" i="1"/>
  <c r="I59" i="1"/>
  <c r="I25" i="1"/>
  <c r="K65" i="1"/>
  <c r="I71" i="1"/>
  <c r="K128" i="1"/>
  <c r="I132" i="1"/>
  <c r="I172" i="1"/>
  <c r="E123" i="1"/>
  <c r="J162" i="1"/>
  <c r="K162" i="1"/>
  <c r="J157" i="1"/>
  <c r="K157" i="1"/>
  <c r="E163" i="1"/>
  <c r="G96" i="1"/>
  <c r="D159" i="1"/>
  <c r="D163" i="1"/>
  <c r="F163" i="1"/>
  <c r="I169" i="1"/>
  <c r="J156" i="1"/>
  <c r="K156" i="1"/>
  <c r="C163" i="1"/>
  <c r="J153" i="1"/>
  <c r="K153" i="1"/>
  <c r="J155" i="1"/>
  <c r="K155" i="1"/>
  <c r="G163" i="1"/>
  <c r="I170" i="1"/>
  <c r="J158" i="1"/>
  <c r="K158" i="1"/>
  <c r="J160" i="1"/>
  <c r="K160" i="1"/>
  <c r="J154" i="1"/>
  <c r="K154" i="1"/>
  <c r="J161" i="1"/>
  <c r="K161" i="1"/>
  <c r="G123" i="1"/>
  <c r="E26" i="1"/>
  <c r="E133" i="1"/>
  <c r="G26" i="1"/>
  <c r="G49" i="1"/>
  <c r="G133" i="1"/>
  <c r="G38" i="1"/>
  <c r="E38" i="1"/>
  <c r="G84" i="1"/>
  <c r="G109" i="1"/>
  <c r="G60" i="1"/>
  <c r="E109" i="1"/>
  <c r="E96" i="1"/>
  <c r="E84" i="1"/>
  <c r="G72" i="1"/>
  <c r="E72" i="1"/>
  <c r="E60" i="1"/>
  <c r="E49" i="1"/>
  <c r="K83" i="1"/>
  <c r="I83" i="1"/>
  <c r="K18" i="1"/>
  <c r="L89" i="1"/>
  <c r="L95" i="1"/>
  <c r="K95" i="1"/>
  <c r="K48" i="1"/>
  <c r="L43" i="1"/>
  <c r="L48" i="1"/>
  <c r="I167" i="1"/>
  <c r="L18" i="1"/>
  <c r="L25" i="1"/>
  <c r="K25" i="1"/>
  <c r="L54" i="1"/>
  <c r="L59" i="1"/>
  <c r="K59" i="1"/>
  <c r="L128" i="1"/>
  <c r="L132" i="1"/>
  <c r="K132" i="1"/>
  <c r="K71" i="1"/>
  <c r="L65" i="1"/>
  <c r="L71" i="1"/>
  <c r="L31" i="1"/>
  <c r="L37" i="1"/>
  <c r="K37" i="1"/>
  <c r="L101" i="1"/>
  <c r="L108" i="1"/>
  <c r="K108" i="1"/>
  <c r="J159" i="1"/>
  <c r="K159" i="1"/>
  <c r="I168" i="1"/>
  <c r="D164" i="1"/>
  <c r="F164" i="1"/>
  <c r="C164" i="1"/>
  <c r="H164" i="1"/>
  <c r="I164" i="1"/>
  <c r="E164" i="1"/>
  <c r="C165" i="1"/>
  <c r="G165" i="1"/>
</calcChain>
</file>

<file path=xl/sharedStrings.xml><?xml version="1.0" encoding="utf-8"?>
<sst xmlns="http://schemas.openxmlformats.org/spreadsheetml/2006/main" count="354" uniqueCount="137">
  <si>
    <t>MATRIZ CURRICULAR</t>
  </si>
  <si>
    <t>CURSO DE MEDICINA VETERINÁRIA</t>
  </si>
  <si>
    <r>
      <rPr>
        <b/>
        <sz val="11"/>
        <color theme="1"/>
        <rFont val="Calibri"/>
        <family val="2"/>
        <scheme val="minor"/>
      </rPr>
      <t>Modalidade:</t>
    </r>
    <r>
      <rPr>
        <sz val="11"/>
        <color theme="1"/>
        <rFont val="Calibri"/>
        <family val="2"/>
        <scheme val="minor"/>
      </rPr>
      <t xml:space="preserve"> Presencial </t>
    </r>
  </si>
  <si>
    <r>
      <rPr>
        <b/>
        <sz val="11"/>
        <color theme="1"/>
        <rFont val="Calibri"/>
        <family val="2"/>
        <scheme val="minor"/>
      </rPr>
      <t>Grau:</t>
    </r>
    <r>
      <rPr>
        <sz val="11"/>
        <color theme="1"/>
        <rFont val="Calibri"/>
        <family val="2"/>
        <scheme val="minor"/>
      </rPr>
      <t xml:space="preserve"> Bacharelado</t>
    </r>
  </si>
  <si>
    <r>
      <rPr>
        <b/>
        <sz val="11"/>
        <color theme="1"/>
        <rFont val="Calibri"/>
        <family val="2"/>
        <scheme val="minor"/>
      </rPr>
      <t>Curso:</t>
    </r>
    <r>
      <rPr>
        <sz val="11"/>
        <color theme="1"/>
        <rFont val="Calibri"/>
        <family val="2"/>
        <scheme val="minor"/>
      </rPr>
      <t xml:space="preserve"> Medicina Veterinária</t>
    </r>
  </si>
  <si>
    <r>
      <rPr>
        <b/>
        <sz val="11"/>
        <color theme="1"/>
        <rFont val="Calibri"/>
        <family val="2"/>
        <scheme val="minor"/>
      </rPr>
      <t>Turno:</t>
    </r>
    <r>
      <rPr>
        <sz val="11"/>
        <color theme="1"/>
        <rFont val="Calibri"/>
        <family val="2"/>
        <scheme val="minor"/>
      </rPr>
      <t xml:space="preserve"> Noturno</t>
    </r>
  </si>
  <si>
    <r>
      <rPr>
        <b/>
        <sz val="11"/>
        <color theme="1"/>
        <rFont val="Calibri"/>
        <family val="2"/>
        <scheme val="minor"/>
      </rPr>
      <t xml:space="preserve">Integralização: </t>
    </r>
    <r>
      <rPr>
        <sz val="11"/>
        <color theme="1"/>
        <rFont val="Calibri"/>
        <family val="2"/>
        <scheme val="minor"/>
      </rPr>
      <t>Mínimo de 05 e máximo de 10 anos</t>
    </r>
  </si>
  <si>
    <r>
      <rPr>
        <b/>
        <sz val="11"/>
        <color theme="1"/>
        <rFont val="Calibri"/>
        <family val="2"/>
        <scheme val="minor"/>
      </rPr>
      <t xml:space="preserve">Total de vagas: </t>
    </r>
    <r>
      <rPr>
        <sz val="11"/>
        <color theme="1"/>
        <rFont val="Calibri"/>
        <family val="2"/>
        <scheme val="minor"/>
      </rPr>
      <t>100 / ano</t>
    </r>
  </si>
  <si>
    <t>1° PERÍODO</t>
  </si>
  <si>
    <t>Ordem</t>
  </si>
  <si>
    <t>Disciplina</t>
  </si>
  <si>
    <t>Tipo</t>
  </si>
  <si>
    <t>Institucionais</t>
  </si>
  <si>
    <t>Carga horária</t>
  </si>
  <si>
    <r>
      <t xml:space="preserve">Orientação Pedagógica </t>
    </r>
    <r>
      <rPr>
        <b/>
        <sz val="6"/>
        <color rgb="FF000000"/>
        <rFont val="Calibri"/>
        <family val="2"/>
      </rPr>
      <t>(Antecedida por)</t>
    </r>
  </si>
  <si>
    <t>Teórica</t>
  </si>
  <si>
    <t>Prática</t>
  </si>
  <si>
    <t>Online A</t>
  </si>
  <si>
    <t>Online S</t>
  </si>
  <si>
    <t>Subtotal</t>
  </si>
  <si>
    <t>Estágio</t>
  </si>
  <si>
    <t>Total</t>
  </si>
  <si>
    <t>Crédito</t>
  </si>
  <si>
    <t>Anatomia do Sistema Locomotor de Animais Domésticos</t>
  </si>
  <si>
    <t>HB</t>
  </si>
  <si>
    <t>Biologia Celular</t>
  </si>
  <si>
    <t>ON.S.</t>
  </si>
  <si>
    <t>Genética Aplicada às Ciências Agrárias</t>
  </si>
  <si>
    <t>PR</t>
  </si>
  <si>
    <t>Histologia e Embriologia Veterinária</t>
  </si>
  <si>
    <t>ON.A.</t>
  </si>
  <si>
    <t>Estágio de Iniciação à Medicina Veterinária</t>
  </si>
  <si>
    <t>ES</t>
  </si>
  <si>
    <t>2° PERÍODO</t>
  </si>
  <si>
    <t>Esplancnologia e Neuroanatomia dos Animais Domésticos</t>
  </si>
  <si>
    <t xml:space="preserve">Bioquímica e Metabolismo Animal </t>
  </si>
  <si>
    <t>Fisiologia Veterinária</t>
  </si>
  <si>
    <t>Microbiologia Aplicada às Ciências Agrárias</t>
  </si>
  <si>
    <t>Extensão I: Médico Veterinário na Comunidade</t>
  </si>
  <si>
    <t>3° PERÍODO</t>
  </si>
  <si>
    <t>Microbiologia Veterinária Especial</t>
  </si>
  <si>
    <t>Parasitologia Veterinária</t>
  </si>
  <si>
    <t>Melhoramento Genético Animal</t>
  </si>
  <si>
    <t>Forrageiras e Manejo de Sistemas Pastoris</t>
  </si>
  <si>
    <t>4° PERÍODO</t>
  </si>
  <si>
    <t xml:space="preserve">Patologia Veterinária Geral </t>
  </si>
  <si>
    <t>Farmacologia e Toxicologia Veterinária</t>
  </si>
  <si>
    <t>Epidemiologia Veterinária e Bioestatística</t>
  </si>
  <si>
    <t>Sanidade Animal</t>
  </si>
  <si>
    <t>Extensão III: Vigilância Epidemiológica e Saúde Pública Local</t>
  </si>
  <si>
    <t>5° PERÍODO</t>
  </si>
  <si>
    <t>Patologia Veterinária Sistêmica</t>
  </si>
  <si>
    <t xml:space="preserve">Semiologia e Laboratório Clínico de Animais de Companhia </t>
  </si>
  <si>
    <t>Terapêutica Veterinária</t>
  </si>
  <si>
    <t>Diagnóstico por Imagem Veterinário</t>
  </si>
  <si>
    <t xml:space="preserve">Tecnologia de Produtos de Origem Animal </t>
  </si>
  <si>
    <t>Extensão IV: Boas Práticas de Fabricação em Agroindústrias Familiares</t>
  </si>
  <si>
    <t>6° PERÍODO</t>
  </si>
  <si>
    <t>Higiene e Inspeção de Leite e Produtos Derivados</t>
  </si>
  <si>
    <t>Produção e Manejo de Ruminantes</t>
  </si>
  <si>
    <t>Produção e Manejo de Não Ruminantes</t>
  </si>
  <si>
    <t>Semiologia e Laboratório Clínico de Animais de Produção</t>
  </si>
  <si>
    <t>Higiene e Inspeção de Ovos, Mel e Pescado</t>
  </si>
  <si>
    <t>7° PERÍODO</t>
  </si>
  <si>
    <t>Higiene e Inspeção de Carne e Produtos Derivados</t>
  </si>
  <si>
    <t>Clínica Médica de Aves e Suínos</t>
  </si>
  <si>
    <t>Clínica Médica de Animais de Companhia</t>
  </si>
  <si>
    <t>Clínica Médica de Poligástricos de Produção</t>
  </si>
  <si>
    <t>Fisiopatologia da Reprodução do Macho</t>
  </si>
  <si>
    <t>Extensão VI: Atendimento Veterinário Comunitário em Pequenos e Grandes Animais</t>
  </si>
  <si>
    <t>8° PERÍODO</t>
  </si>
  <si>
    <t>Clínica Médica de Equídeos</t>
  </si>
  <si>
    <t>Anestesiologia Veterinária</t>
  </si>
  <si>
    <t xml:space="preserve">Técnica Cirúrgica Veterinária </t>
  </si>
  <si>
    <t>Fisiopatologia da Reprodução da Fêmea</t>
  </si>
  <si>
    <t>Ética e Deontologia Veterinária</t>
  </si>
  <si>
    <t xml:space="preserve">Zoonoses e Saúde Única </t>
  </si>
  <si>
    <t>Extensão VII: Manejo Reprodutivo de Rebanhos em Pequenas Propriedades Rurais</t>
  </si>
  <si>
    <t>9° PERÍODO</t>
  </si>
  <si>
    <t>Clínica Cirúrgica Veterinária</t>
  </si>
  <si>
    <t>Estágio Supervisionado Interno em Medicina Veterinária</t>
  </si>
  <si>
    <t>Clínica Médica Veterinária</t>
  </si>
  <si>
    <t>Zootecnia, Produção e Reprodução Animal</t>
  </si>
  <si>
    <t>Inspeção e Tecnologia de Produtos de Origem Animal</t>
  </si>
  <si>
    <t>Medicina Veterinária Preventiva e Saúde Pública</t>
  </si>
  <si>
    <t>Psicultura e aquicultura</t>
  </si>
  <si>
    <t>10° PERÍODO</t>
  </si>
  <si>
    <t>Tópicos Contemporâneos em Medicina Veterinária</t>
  </si>
  <si>
    <t>Estágio Supervisionado Externo em Medicina Veterinária</t>
  </si>
  <si>
    <t xml:space="preserve">Trabalho de Conclusão de Curso </t>
  </si>
  <si>
    <t>COMPLEMENTAR</t>
  </si>
  <si>
    <t>Orientação</t>
  </si>
  <si>
    <t>Atividades complementares</t>
  </si>
  <si>
    <t>Ensino</t>
  </si>
  <si>
    <t>Pesquisa</t>
  </si>
  <si>
    <t>Extensão</t>
  </si>
  <si>
    <t>PEV</t>
  </si>
  <si>
    <t xml:space="preserve">TÓPICOS CONTEMPORÂNEOS EM MEDICINA VETERINÁRIA </t>
  </si>
  <si>
    <t>Clínica e Manejo de Animais Silvestres</t>
  </si>
  <si>
    <t>Odontologia Veterinária</t>
  </si>
  <si>
    <t>Gestão e Empreendedorismo em Saúde</t>
  </si>
  <si>
    <t>Oncologia Veterinária</t>
  </si>
  <si>
    <t>Dermatologia Veterinária</t>
  </si>
  <si>
    <t>PERÍODO</t>
  </si>
  <si>
    <t>AC</t>
  </si>
  <si>
    <t>TCC</t>
  </si>
  <si>
    <t>TOTAL</t>
  </si>
  <si>
    <t>CH</t>
  </si>
  <si>
    <t>Primeiro</t>
  </si>
  <si>
    <t>Segundo</t>
  </si>
  <si>
    <t>Terceiro</t>
  </si>
  <si>
    <t>Quarto</t>
  </si>
  <si>
    <t>Quinto</t>
  </si>
  <si>
    <t>Sexto</t>
  </si>
  <si>
    <t>Sétimo</t>
  </si>
  <si>
    <t>Oitavo</t>
  </si>
  <si>
    <t>Nono</t>
  </si>
  <si>
    <t>Décimo</t>
  </si>
  <si>
    <t>Total Geral</t>
  </si>
  <si>
    <t>Percentual da Carga Horária Total</t>
  </si>
  <si>
    <t>Percentual ON.S. + ON.A.</t>
  </si>
  <si>
    <t>CARGA HORÁRIA TOTAL DO CURSO</t>
  </si>
  <si>
    <t>Atividades Teóricas</t>
  </si>
  <si>
    <t>Atividades Práticas</t>
  </si>
  <si>
    <t>Estágio Supervisionado</t>
  </si>
  <si>
    <t>Atividades Complementares</t>
  </si>
  <si>
    <t>Microbiologia Aplicada</t>
  </si>
  <si>
    <t>Nutrição Animal</t>
  </si>
  <si>
    <t>Imunologia Veterinária</t>
  </si>
  <si>
    <r>
      <rPr>
        <b/>
        <sz val="11"/>
        <color theme="1"/>
        <rFont val="Calibri"/>
        <family val="2"/>
        <scheme val="minor"/>
      </rPr>
      <t>Vigência:</t>
    </r>
    <r>
      <rPr>
        <sz val="11"/>
        <color theme="1"/>
        <rFont val="Calibri"/>
        <family val="2"/>
        <scheme val="minor"/>
      </rPr>
      <t xml:space="preserve"> 2024/1</t>
    </r>
  </si>
  <si>
    <t>Ecologia e Medicina da Conservação</t>
  </si>
  <si>
    <t>Extensão II: Sociologia e Extensão Rural</t>
  </si>
  <si>
    <t>Extensão V: Administração Rural</t>
  </si>
  <si>
    <t>VERSÃO: AFYA24</t>
  </si>
  <si>
    <t>Etologia e Bem-Estar Animal</t>
  </si>
  <si>
    <r>
      <rPr>
        <b/>
        <sz val="11"/>
        <color theme="1"/>
        <rFont val="Calibri"/>
        <family val="2"/>
        <scheme val="minor"/>
      </rPr>
      <t>Carga Horária:</t>
    </r>
    <r>
      <rPr>
        <sz val="11"/>
        <color theme="1"/>
        <rFont val="Calibri"/>
        <family val="2"/>
        <scheme val="minor"/>
      </rPr>
      <t xml:space="preserve"> 4.030 horas</t>
    </r>
  </si>
  <si>
    <t>ON.A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</si>
</sst>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E26B0A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9" fillId="0" borderId="0" xfId="0" applyFont="1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5" borderId="8" xfId="0" applyFont="1" applyFill="1" applyBorder="1"/>
    <xf numFmtId="0" fontId="4" fillId="5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right"/>
    </xf>
    <xf numFmtId="0" fontId="12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" fillId="0" borderId="18" xfId="0" applyFont="1" applyBorder="1"/>
    <xf numFmtId="0" fontId="4" fillId="5" borderId="18" xfId="0" applyFont="1" applyFill="1" applyBorder="1"/>
    <xf numFmtId="0" fontId="4" fillId="5" borderId="27" xfId="0" applyFont="1" applyFill="1" applyBorder="1"/>
    <xf numFmtId="0" fontId="7" fillId="0" borderId="18" xfId="0" applyFont="1" applyBorder="1"/>
    <xf numFmtId="0" fontId="4" fillId="0" borderId="18" xfId="0" applyFont="1" applyBorder="1"/>
    <xf numFmtId="0" fontId="10" fillId="0" borderId="18" xfId="0" applyFont="1" applyBorder="1"/>
    <xf numFmtId="0" fontId="4" fillId="0" borderId="18" xfId="0" applyFont="1" applyBorder="1" applyAlignment="1">
      <alignment horizontal="center"/>
    </xf>
    <xf numFmtId="0" fontId="0" fillId="0" borderId="17" xfId="0" applyBorder="1"/>
    <xf numFmtId="0" fontId="0" fillId="0" borderId="31" xfId="0" applyBorder="1"/>
    <xf numFmtId="0" fontId="12" fillId="0" borderId="25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27" xfId="0" applyFont="1" applyBorder="1"/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2" fillId="0" borderId="24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8" xfId="0" applyBorder="1"/>
    <xf numFmtId="0" fontId="0" fillId="5" borderId="27" xfId="0" applyFill="1" applyBorder="1"/>
    <xf numFmtId="0" fontId="0" fillId="0" borderId="36" xfId="0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41" fontId="11" fillId="4" borderId="41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 vertical="center"/>
    </xf>
    <xf numFmtId="41" fontId="11" fillId="4" borderId="42" xfId="0" applyNumberFormat="1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3" fillId="0" borderId="32" xfId="0" applyFont="1" applyBorder="1"/>
    <xf numFmtId="0" fontId="2" fillId="0" borderId="21" xfId="0" applyFont="1" applyBorder="1"/>
    <xf numFmtId="0" fontId="0" fillId="0" borderId="28" xfId="0" applyBorder="1"/>
    <xf numFmtId="0" fontId="0" fillId="0" borderId="32" xfId="0" applyBorder="1"/>
    <xf numFmtId="0" fontId="0" fillId="0" borderId="20" xfId="0" applyBorder="1"/>
    <xf numFmtId="0" fontId="5" fillId="0" borderId="21" xfId="0" applyFont="1" applyBorder="1"/>
    <xf numFmtId="0" fontId="5" fillId="0" borderId="29" xfId="0" applyFont="1" applyBorder="1"/>
    <xf numFmtId="0" fontId="2" fillId="0" borderId="30" xfId="0" applyFont="1" applyBorder="1"/>
    <xf numFmtId="0" fontId="2" fillId="0" borderId="43" xfId="0" applyFont="1" applyBorder="1"/>
    <xf numFmtId="0" fontId="2" fillId="0" borderId="40" xfId="0" applyFont="1" applyBorder="1"/>
    <xf numFmtId="0" fontId="0" fillId="5" borderId="17" xfId="0" applyFill="1" applyBorder="1"/>
    <xf numFmtId="0" fontId="4" fillId="5" borderId="1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/>
    </xf>
    <xf numFmtId="0" fontId="8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2" fillId="0" borderId="25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4" fillId="5" borderId="5" xfId="0" applyFont="1" applyFill="1" applyBorder="1" applyAlignment="1">
      <alignment horizontal="center"/>
    </xf>
    <xf numFmtId="164" fontId="0" fillId="5" borderId="25" xfId="0" applyNumberFormat="1" applyFill="1" applyBorder="1" applyAlignment="1">
      <alignment horizontal="center"/>
    </xf>
    <xf numFmtId="10" fontId="0" fillId="5" borderId="25" xfId="1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9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9" fontId="0" fillId="0" borderId="2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</xdr:col>
      <xdr:colOff>626744</xdr:colOff>
      <xdr:row>3</xdr:row>
      <xdr:rowOff>152972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31" t="19013" r="9876" b="16038"/>
        <a:stretch/>
      </xdr:blipFill>
      <xdr:spPr>
        <a:xfrm>
          <a:off x="19049" y="0"/>
          <a:ext cx="1045845" cy="724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abSelected="1" topLeftCell="A7" zoomScaleNormal="100" workbookViewId="0">
      <selection activeCell="B18" sqref="B18:B24"/>
    </sheetView>
  </sheetViews>
  <sheetFormatPr defaultRowHeight="15" x14ac:dyDescent="0.25"/>
  <cols>
    <col min="1" max="1" width="6.5703125" customWidth="1"/>
    <col min="2" max="2" width="55.42578125" bestFit="1" customWidth="1"/>
    <col min="3" max="3" width="8" customWidth="1"/>
    <col min="4" max="4" width="8.28515625" style="8" customWidth="1"/>
    <col min="5" max="5" width="8.140625" customWidth="1"/>
    <col min="6" max="6" width="7.42578125" customWidth="1"/>
    <col min="7" max="7" width="7.85546875" customWidth="1"/>
    <col min="8" max="8" width="8.140625" customWidth="1"/>
    <col min="9" max="9" width="7.85546875" customWidth="1"/>
    <col min="10" max="10" width="7.140625" customWidth="1"/>
    <col min="11" max="11" width="6.5703125" customWidth="1"/>
    <col min="12" max="12" width="7.28515625" customWidth="1"/>
    <col min="13" max="13" width="11.7109375" customWidth="1"/>
    <col min="14" max="19" width="8.85546875" style="8"/>
  </cols>
  <sheetData>
    <row r="1" spans="1:15" x14ac:dyDescent="0.25">
      <c r="A1" s="70"/>
      <c r="B1" s="66"/>
      <c r="C1" s="160" t="s">
        <v>0</v>
      </c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1:15" x14ac:dyDescent="0.25">
      <c r="A2" s="71"/>
      <c r="B2" s="68"/>
      <c r="C2" s="162" t="s">
        <v>1</v>
      </c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5" x14ac:dyDescent="0.25">
      <c r="A3" s="71"/>
      <c r="B3" s="3"/>
      <c r="C3" s="162" t="s">
        <v>133</v>
      </c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5" ht="14.45" customHeight="1" thickBot="1" x14ac:dyDescent="0.3">
      <c r="A4" s="72"/>
      <c r="B4" s="7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1:15" ht="3" customHeight="1" thickBot="1" x14ac:dyDescent="0.3">
      <c r="B5" s="27"/>
      <c r="C5" s="1"/>
      <c r="D5" s="86"/>
      <c r="E5" s="1"/>
      <c r="F5" s="1"/>
      <c r="G5" s="1"/>
      <c r="H5" s="1"/>
      <c r="I5" s="1"/>
      <c r="J5" s="1"/>
      <c r="K5" s="1"/>
      <c r="L5" s="1"/>
      <c r="M5" s="1"/>
    </row>
    <row r="6" spans="1:15" x14ac:dyDescent="0.25">
      <c r="A6" s="70" t="s">
        <v>2</v>
      </c>
      <c r="B6" s="74"/>
      <c r="C6" s="67"/>
      <c r="D6" s="87"/>
      <c r="E6" s="67"/>
      <c r="F6" s="67"/>
      <c r="G6" s="67"/>
      <c r="H6" s="67"/>
      <c r="I6" s="67"/>
      <c r="J6" s="67"/>
      <c r="K6" s="67"/>
      <c r="L6" s="67"/>
      <c r="M6" s="75"/>
    </row>
    <row r="7" spans="1:15" x14ac:dyDescent="0.25">
      <c r="A7" s="71" t="s">
        <v>3</v>
      </c>
      <c r="B7" s="27"/>
      <c r="C7" s="1"/>
      <c r="D7" s="86"/>
      <c r="E7" s="1"/>
      <c r="F7" s="1"/>
      <c r="G7" s="1"/>
      <c r="H7" s="1"/>
      <c r="I7" s="1"/>
      <c r="J7" s="1"/>
      <c r="K7" s="1"/>
      <c r="L7" s="1"/>
      <c r="M7" s="76"/>
    </row>
    <row r="8" spans="1:15" x14ac:dyDescent="0.25">
      <c r="A8" s="71" t="s">
        <v>4</v>
      </c>
      <c r="B8" s="27"/>
      <c r="C8" s="1"/>
      <c r="D8" s="86"/>
      <c r="E8" s="1"/>
      <c r="F8" s="1"/>
      <c r="G8" s="1"/>
      <c r="H8" s="1"/>
      <c r="I8" s="1"/>
      <c r="J8" s="1"/>
      <c r="K8" s="1"/>
      <c r="L8" s="1"/>
      <c r="M8" s="76"/>
    </row>
    <row r="9" spans="1:15" x14ac:dyDescent="0.25">
      <c r="A9" s="71" t="s">
        <v>5</v>
      </c>
      <c r="B9" s="27"/>
      <c r="C9" s="1"/>
      <c r="D9" s="86"/>
      <c r="E9" s="1"/>
      <c r="F9" s="1"/>
      <c r="G9" s="1"/>
      <c r="H9" s="1"/>
      <c r="I9" s="1"/>
      <c r="J9" s="1"/>
      <c r="K9" s="1"/>
      <c r="L9" s="1"/>
      <c r="M9" s="76"/>
      <c r="O9" s="82"/>
    </row>
    <row r="10" spans="1:15" x14ac:dyDescent="0.25">
      <c r="A10" s="71" t="s">
        <v>135</v>
      </c>
      <c r="B10" s="27"/>
      <c r="C10" s="1"/>
      <c r="D10" s="86"/>
      <c r="E10" s="1"/>
      <c r="F10" s="1"/>
      <c r="G10" s="1"/>
      <c r="H10" s="1"/>
      <c r="I10" s="1"/>
      <c r="J10" s="1"/>
      <c r="K10" s="1"/>
      <c r="L10" s="1"/>
      <c r="M10" s="76"/>
    </row>
    <row r="11" spans="1:15" x14ac:dyDescent="0.25">
      <c r="A11" s="71" t="s">
        <v>129</v>
      </c>
      <c r="B11" s="27"/>
      <c r="C11" s="1"/>
      <c r="D11" s="86"/>
      <c r="E11" s="1"/>
      <c r="F11" s="1"/>
      <c r="G11" s="1"/>
      <c r="H11" s="1"/>
      <c r="I11" s="1"/>
      <c r="J11" s="1"/>
      <c r="K11" s="1"/>
      <c r="L11" s="1"/>
      <c r="M11" s="76"/>
    </row>
    <row r="12" spans="1:15" x14ac:dyDescent="0.25">
      <c r="A12" s="71" t="s">
        <v>6</v>
      </c>
      <c r="B12" s="27"/>
      <c r="C12" s="1"/>
      <c r="D12" s="86"/>
      <c r="E12" s="1"/>
      <c r="F12" s="1"/>
      <c r="G12" s="1"/>
      <c r="H12" s="1"/>
      <c r="I12" s="1"/>
      <c r="J12" s="1"/>
      <c r="K12" s="1"/>
      <c r="L12" s="1"/>
      <c r="M12" s="76"/>
    </row>
    <row r="13" spans="1:15" ht="15.75" thickBot="1" x14ac:dyDescent="0.3">
      <c r="A13" s="72" t="s">
        <v>7</v>
      </c>
      <c r="B13" s="73"/>
      <c r="C13" s="69"/>
      <c r="D13" s="88"/>
      <c r="E13" s="69"/>
      <c r="F13" s="69"/>
      <c r="G13" s="69"/>
      <c r="H13" s="69"/>
      <c r="I13" s="69"/>
      <c r="J13" s="69"/>
      <c r="K13" s="69"/>
      <c r="L13" s="69"/>
      <c r="M13" s="77"/>
    </row>
    <row r="14" spans="1:15" ht="6" customHeight="1" thickBot="1" x14ac:dyDescent="0.3">
      <c r="B14" s="27"/>
      <c r="C14" s="1"/>
      <c r="D14" s="86"/>
      <c r="E14" s="1"/>
      <c r="F14" s="1"/>
      <c r="G14" s="1"/>
      <c r="H14" s="1"/>
      <c r="I14" s="1"/>
      <c r="J14" s="1"/>
      <c r="K14" s="1"/>
      <c r="L14" s="1"/>
      <c r="M14" s="1"/>
    </row>
    <row r="15" spans="1:15" x14ac:dyDescent="0.25">
      <c r="A15" s="157" t="s">
        <v>8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9"/>
    </row>
    <row r="16" spans="1:15" x14ac:dyDescent="0.25">
      <c r="A16" s="119" t="s">
        <v>9</v>
      </c>
      <c r="B16" s="120" t="s">
        <v>10</v>
      </c>
      <c r="C16" s="120" t="s">
        <v>11</v>
      </c>
      <c r="D16" s="121" t="s">
        <v>12</v>
      </c>
      <c r="E16" s="120" t="s">
        <v>13</v>
      </c>
      <c r="F16" s="120"/>
      <c r="G16" s="120"/>
      <c r="H16" s="120"/>
      <c r="I16" s="120"/>
      <c r="J16" s="120"/>
      <c r="K16" s="120"/>
      <c r="L16" s="120"/>
      <c r="M16" s="122" t="s">
        <v>14</v>
      </c>
    </row>
    <row r="17" spans="1:13" ht="20.45" customHeight="1" x14ac:dyDescent="0.25">
      <c r="A17" s="119"/>
      <c r="B17" s="120"/>
      <c r="C17" s="120"/>
      <c r="D17" s="121"/>
      <c r="E17" s="26" t="s">
        <v>15</v>
      </c>
      <c r="F17" s="26" t="s">
        <v>16</v>
      </c>
      <c r="G17" s="26" t="s">
        <v>17</v>
      </c>
      <c r="H17" s="26" t="s">
        <v>18</v>
      </c>
      <c r="I17" s="26" t="s">
        <v>19</v>
      </c>
      <c r="J17" s="26" t="s">
        <v>20</v>
      </c>
      <c r="K17" s="26" t="s">
        <v>21</v>
      </c>
      <c r="L17" s="26" t="s">
        <v>22</v>
      </c>
      <c r="M17" s="122"/>
    </row>
    <row r="18" spans="1:13" x14ac:dyDescent="0.25">
      <c r="A18" s="39">
        <v>1</v>
      </c>
      <c r="B18" s="106" t="s">
        <v>23</v>
      </c>
      <c r="C18" s="25" t="s">
        <v>24</v>
      </c>
      <c r="D18" s="25"/>
      <c r="E18" s="25">
        <v>30</v>
      </c>
      <c r="F18" s="25">
        <v>30</v>
      </c>
      <c r="G18" s="25">
        <v>15</v>
      </c>
      <c r="H18" s="25">
        <v>0</v>
      </c>
      <c r="I18" s="25">
        <f>SUM(E18:H18)</f>
        <v>75</v>
      </c>
      <c r="J18" s="25">
        <v>0</v>
      </c>
      <c r="K18" s="25">
        <f>SUM(I18:J18)</f>
        <v>75</v>
      </c>
      <c r="L18" s="25">
        <f>K18/15</f>
        <v>5</v>
      </c>
      <c r="M18" s="40"/>
    </row>
    <row r="19" spans="1:13" x14ac:dyDescent="0.25">
      <c r="A19" s="39">
        <v>2</v>
      </c>
      <c r="B19" s="105" t="s">
        <v>25</v>
      </c>
      <c r="C19" s="12" t="s">
        <v>24</v>
      </c>
      <c r="D19" s="25"/>
      <c r="E19" s="12">
        <v>30</v>
      </c>
      <c r="F19" s="12">
        <v>0</v>
      </c>
      <c r="G19" s="12">
        <v>15</v>
      </c>
      <c r="H19" s="12">
        <v>0</v>
      </c>
      <c r="I19" s="12">
        <f t="shared" ref="I19:I24" si="0">SUM(E19:H19)</f>
        <v>45</v>
      </c>
      <c r="J19" s="12">
        <v>0</v>
      </c>
      <c r="K19" s="12">
        <f t="shared" ref="K19:K24" si="1">SUM(I19:J19)</f>
        <v>45</v>
      </c>
      <c r="L19" s="25">
        <f t="shared" ref="L19:L24" si="2">K19/15</f>
        <v>3</v>
      </c>
      <c r="M19" s="40"/>
    </row>
    <row r="20" spans="1:13" x14ac:dyDescent="0.25">
      <c r="A20" s="39">
        <v>3</v>
      </c>
      <c r="B20" s="96" t="s">
        <v>27</v>
      </c>
      <c r="C20" s="12" t="s">
        <v>24</v>
      </c>
      <c r="D20" s="25"/>
      <c r="E20" s="12">
        <v>45</v>
      </c>
      <c r="F20" s="12">
        <v>0</v>
      </c>
      <c r="G20" s="12">
        <v>15</v>
      </c>
      <c r="H20" s="12">
        <v>0</v>
      </c>
      <c r="I20" s="12">
        <f t="shared" si="0"/>
        <v>60</v>
      </c>
      <c r="J20" s="12">
        <v>0</v>
      </c>
      <c r="K20" s="12">
        <f t="shared" si="1"/>
        <v>60</v>
      </c>
      <c r="L20" s="25">
        <f t="shared" si="2"/>
        <v>4</v>
      </c>
      <c r="M20" s="40"/>
    </row>
    <row r="21" spans="1:13" x14ac:dyDescent="0.25">
      <c r="A21" s="39">
        <v>4</v>
      </c>
      <c r="B21" s="107" t="s">
        <v>130</v>
      </c>
      <c r="C21" s="29" t="s">
        <v>24</v>
      </c>
      <c r="D21" s="25"/>
      <c r="E21" s="12">
        <v>30</v>
      </c>
      <c r="F21" s="12">
        <v>0</v>
      </c>
      <c r="G21" s="12">
        <v>15</v>
      </c>
      <c r="H21" s="12">
        <v>0</v>
      </c>
      <c r="I21" s="12">
        <f t="shared" si="0"/>
        <v>45</v>
      </c>
      <c r="J21" s="12">
        <v>0</v>
      </c>
      <c r="K21" s="12">
        <f t="shared" si="1"/>
        <v>45</v>
      </c>
      <c r="L21" s="25">
        <f t="shared" si="2"/>
        <v>3</v>
      </c>
      <c r="M21" s="40"/>
    </row>
    <row r="22" spans="1:13" x14ac:dyDescent="0.25">
      <c r="A22" s="39">
        <v>5</v>
      </c>
      <c r="B22" s="14" t="s">
        <v>29</v>
      </c>
      <c r="C22" s="29" t="s">
        <v>24</v>
      </c>
      <c r="D22" s="25"/>
      <c r="E22" s="12">
        <v>30</v>
      </c>
      <c r="F22" s="12">
        <v>15</v>
      </c>
      <c r="G22" s="12">
        <v>30</v>
      </c>
      <c r="H22" s="12">
        <v>0</v>
      </c>
      <c r="I22" s="12">
        <f t="shared" si="0"/>
        <v>75</v>
      </c>
      <c r="J22" s="12">
        <v>0</v>
      </c>
      <c r="K22" s="12">
        <f t="shared" si="1"/>
        <v>75</v>
      </c>
      <c r="L22" s="25">
        <f t="shared" si="2"/>
        <v>5</v>
      </c>
      <c r="M22" s="40"/>
    </row>
    <row r="23" spans="1:13" x14ac:dyDescent="0.25">
      <c r="A23" s="39">
        <v>6</v>
      </c>
      <c r="B23" s="108" t="s">
        <v>134</v>
      </c>
      <c r="C23" s="29" t="s">
        <v>24</v>
      </c>
      <c r="D23" s="25"/>
      <c r="E23" s="12">
        <v>30</v>
      </c>
      <c r="F23" s="12">
        <v>0</v>
      </c>
      <c r="G23" s="12">
        <v>15</v>
      </c>
      <c r="H23" s="12">
        <v>0</v>
      </c>
      <c r="I23" s="12">
        <f t="shared" si="0"/>
        <v>45</v>
      </c>
      <c r="J23" s="12">
        <v>0</v>
      </c>
      <c r="K23" s="12">
        <f t="shared" ref="K23" si="3">SUM(I23:J23)</f>
        <v>45</v>
      </c>
      <c r="L23" s="25">
        <f t="shared" si="2"/>
        <v>3</v>
      </c>
      <c r="M23" s="40"/>
    </row>
    <row r="24" spans="1:13" x14ac:dyDescent="0.25">
      <c r="A24" s="39">
        <v>7</v>
      </c>
      <c r="B24" s="108" t="s">
        <v>31</v>
      </c>
      <c r="C24" s="29" t="s">
        <v>32</v>
      </c>
      <c r="D24" s="25"/>
      <c r="E24" s="12">
        <v>0</v>
      </c>
      <c r="F24" s="12">
        <v>0</v>
      </c>
      <c r="G24" s="12">
        <v>0</v>
      </c>
      <c r="H24" s="12">
        <v>0</v>
      </c>
      <c r="I24" s="12">
        <f t="shared" si="0"/>
        <v>0</v>
      </c>
      <c r="J24" s="13">
        <v>30</v>
      </c>
      <c r="K24" s="12">
        <f t="shared" si="1"/>
        <v>30</v>
      </c>
      <c r="L24" s="25">
        <f t="shared" si="2"/>
        <v>2</v>
      </c>
      <c r="M24" s="40"/>
    </row>
    <row r="25" spans="1:13" x14ac:dyDescent="0.25">
      <c r="A25" s="149" t="s">
        <v>19</v>
      </c>
      <c r="B25" s="150"/>
      <c r="C25" s="150"/>
      <c r="D25" s="151"/>
      <c r="E25" s="26">
        <f t="shared" ref="E25:L25" si="4">SUM(E18:E24)</f>
        <v>195</v>
      </c>
      <c r="F25" s="26">
        <f t="shared" si="4"/>
        <v>45</v>
      </c>
      <c r="G25" s="26">
        <f t="shared" si="4"/>
        <v>105</v>
      </c>
      <c r="H25" s="26">
        <f t="shared" si="4"/>
        <v>0</v>
      </c>
      <c r="I25" s="174">
        <f t="shared" si="4"/>
        <v>345</v>
      </c>
      <c r="J25" s="174">
        <f t="shared" si="4"/>
        <v>30</v>
      </c>
      <c r="K25" s="174">
        <f t="shared" si="4"/>
        <v>375</v>
      </c>
      <c r="L25" s="174">
        <f t="shared" si="4"/>
        <v>25</v>
      </c>
      <c r="M25" s="41"/>
    </row>
    <row r="26" spans="1:13" ht="15.75" thickBot="1" x14ac:dyDescent="0.3">
      <c r="A26" s="152"/>
      <c r="B26" s="153"/>
      <c r="C26" s="153"/>
      <c r="D26" s="154"/>
      <c r="E26" s="172">
        <f>SUM(E25:F25)</f>
        <v>240</v>
      </c>
      <c r="F26" s="173"/>
      <c r="G26" s="123">
        <f>SUM(G25:H25)</f>
        <v>105</v>
      </c>
      <c r="H26" s="123"/>
      <c r="I26" s="175"/>
      <c r="J26" s="175"/>
      <c r="K26" s="175"/>
      <c r="L26" s="175"/>
      <c r="M26" s="42"/>
    </row>
    <row r="27" spans="1:13" ht="15.75" thickBot="1" x14ac:dyDescent="0.3">
      <c r="B27" s="15"/>
      <c r="C27" s="16"/>
      <c r="D27" s="16"/>
      <c r="E27" s="17"/>
      <c r="F27" s="17"/>
      <c r="G27" s="17"/>
      <c r="H27" s="17"/>
      <c r="I27" s="17"/>
      <c r="J27" s="17"/>
      <c r="K27" s="18"/>
      <c r="L27" s="17"/>
      <c r="M27" s="3"/>
    </row>
    <row r="28" spans="1:13" x14ac:dyDescent="0.25">
      <c r="A28" s="146" t="s">
        <v>33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8"/>
    </row>
    <row r="29" spans="1:13" ht="14.45" customHeight="1" x14ac:dyDescent="0.25">
      <c r="A29" s="119" t="s">
        <v>9</v>
      </c>
      <c r="B29" s="120" t="s">
        <v>10</v>
      </c>
      <c r="C29" s="120" t="s">
        <v>11</v>
      </c>
      <c r="D29" s="121" t="s">
        <v>12</v>
      </c>
      <c r="E29" s="120" t="s">
        <v>13</v>
      </c>
      <c r="F29" s="120"/>
      <c r="G29" s="120"/>
      <c r="H29" s="120"/>
      <c r="I29" s="120"/>
      <c r="J29" s="120"/>
      <c r="K29" s="120"/>
      <c r="L29" s="120"/>
      <c r="M29" s="122" t="s">
        <v>14</v>
      </c>
    </row>
    <row r="30" spans="1:13" ht="20.45" customHeight="1" x14ac:dyDescent="0.25">
      <c r="A30" s="119"/>
      <c r="B30" s="120"/>
      <c r="C30" s="120"/>
      <c r="D30" s="121"/>
      <c r="E30" s="26" t="s">
        <v>15</v>
      </c>
      <c r="F30" s="26" t="s">
        <v>16</v>
      </c>
      <c r="G30" s="26" t="s">
        <v>17</v>
      </c>
      <c r="H30" s="26" t="s">
        <v>18</v>
      </c>
      <c r="I30" s="26" t="s">
        <v>19</v>
      </c>
      <c r="J30" s="26" t="s">
        <v>20</v>
      </c>
      <c r="K30" s="26" t="s">
        <v>21</v>
      </c>
      <c r="L30" s="26" t="s">
        <v>22</v>
      </c>
      <c r="M30" s="122"/>
    </row>
    <row r="31" spans="1:13" x14ac:dyDescent="0.25">
      <c r="A31" s="39">
        <v>8</v>
      </c>
      <c r="B31" s="96" t="s">
        <v>34</v>
      </c>
      <c r="C31" s="12" t="s">
        <v>24</v>
      </c>
      <c r="D31" s="12"/>
      <c r="E31" s="12">
        <v>30</v>
      </c>
      <c r="F31" s="12">
        <v>30</v>
      </c>
      <c r="G31" s="12">
        <v>15</v>
      </c>
      <c r="H31" s="12">
        <v>0</v>
      </c>
      <c r="I31" s="13">
        <f>SUM(E31:H31)</f>
        <v>75</v>
      </c>
      <c r="J31" s="13">
        <v>0</v>
      </c>
      <c r="K31" s="13">
        <f>SUM(I31:J31)</f>
        <v>75</v>
      </c>
      <c r="L31" s="12">
        <f>K31/15</f>
        <v>5</v>
      </c>
      <c r="M31" s="43"/>
    </row>
    <row r="32" spans="1:13" x14ac:dyDescent="0.25">
      <c r="A32" s="39">
        <v>9</v>
      </c>
      <c r="B32" s="96" t="s">
        <v>35</v>
      </c>
      <c r="C32" s="12" t="s">
        <v>24</v>
      </c>
      <c r="D32" s="12"/>
      <c r="E32" s="12">
        <v>30</v>
      </c>
      <c r="F32" s="12">
        <v>0</v>
      </c>
      <c r="G32" s="12">
        <v>30</v>
      </c>
      <c r="H32" s="12">
        <v>0</v>
      </c>
      <c r="I32" s="13">
        <f t="shared" ref="I32:I36" si="5">SUM(E32:H32)</f>
        <v>60</v>
      </c>
      <c r="J32" s="13">
        <v>0</v>
      </c>
      <c r="K32" s="13">
        <f t="shared" ref="K32:K36" si="6">SUM(I32:J32)</f>
        <v>60</v>
      </c>
      <c r="L32" s="12">
        <f t="shared" ref="L32:L36" si="7">K32/15</f>
        <v>4</v>
      </c>
      <c r="M32" s="43"/>
    </row>
    <row r="33" spans="1:17" x14ac:dyDescent="0.25">
      <c r="A33" s="39">
        <v>10</v>
      </c>
      <c r="B33" s="96" t="s">
        <v>36</v>
      </c>
      <c r="C33" s="12" t="s">
        <v>24</v>
      </c>
      <c r="D33" s="12"/>
      <c r="E33" s="13">
        <v>60</v>
      </c>
      <c r="F33" s="13">
        <v>0</v>
      </c>
      <c r="G33" s="13">
        <v>30</v>
      </c>
      <c r="H33" s="13">
        <v>0</v>
      </c>
      <c r="I33" s="13">
        <f t="shared" si="5"/>
        <v>90</v>
      </c>
      <c r="J33" s="13">
        <v>0</v>
      </c>
      <c r="K33" s="13">
        <f t="shared" si="6"/>
        <v>90</v>
      </c>
      <c r="L33" s="12">
        <f t="shared" si="7"/>
        <v>6</v>
      </c>
      <c r="M33" s="43"/>
    </row>
    <row r="34" spans="1:17" x14ac:dyDescent="0.25">
      <c r="A34" s="39">
        <v>11</v>
      </c>
      <c r="B34" s="98" t="s">
        <v>128</v>
      </c>
      <c r="C34" s="12" t="s">
        <v>28</v>
      </c>
      <c r="D34" s="12"/>
      <c r="E34" s="13">
        <v>30</v>
      </c>
      <c r="F34" s="13">
        <v>0</v>
      </c>
      <c r="G34" s="13">
        <v>0</v>
      </c>
      <c r="H34" s="13">
        <v>0</v>
      </c>
      <c r="I34" s="13">
        <f t="shared" si="5"/>
        <v>30</v>
      </c>
      <c r="J34" s="13">
        <v>0</v>
      </c>
      <c r="K34" s="13">
        <f t="shared" ref="K34" si="8">SUM(I34:J34)</f>
        <v>30</v>
      </c>
      <c r="L34" s="12">
        <f t="shared" si="7"/>
        <v>2</v>
      </c>
      <c r="M34" s="43"/>
    </row>
    <row r="35" spans="1:17" x14ac:dyDescent="0.25">
      <c r="A35" s="39">
        <v>12</v>
      </c>
      <c r="B35" s="105" t="s">
        <v>37</v>
      </c>
      <c r="C35" s="12" t="s">
        <v>24</v>
      </c>
      <c r="D35" s="12"/>
      <c r="E35" s="13">
        <v>15</v>
      </c>
      <c r="F35" s="13">
        <v>15</v>
      </c>
      <c r="G35" s="13">
        <v>30</v>
      </c>
      <c r="H35" s="13">
        <v>0</v>
      </c>
      <c r="I35" s="13">
        <f t="shared" ref="I35" si="9">SUM(E35:H35)</f>
        <v>60</v>
      </c>
      <c r="J35" s="13">
        <v>0</v>
      </c>
      <c r="K35" s="13">
        <f t="shared" ref="K35" si="10">SUM(I35:J35)</f>
        <v>60</v>
      </c>
      <c r="L35" s="12">
        <f t="shared" si="7"/>
        <v>4</v>
      </c>
      <c r="M35" s="43"/>
    </row>
    <row r="36" spans="1:17" x14ac:dyDescent="0.25">
      <c r="A36" s="39">
        <v>13</v>
      </c>
      <c r="B36" s="96" t="s">
        <v>38</v>
      </c>
      <c r="C36" s="12" t="s">
        <v>24</v>
      </c>
      <c r="D36" s="12"/>
      <c r="E36" s="12">
        <v>0</v>
      </c>
      <c r="F36" s="12">
        <v>45</v>
      </c>
      <c r="G36" s="12">
        <v>15</v>
      </c>
      <c r="H36" s="12">
        <v>0</v>
      </c>
      <c r="I36" s="13">
        <f t="shared" si="5"/>
        <v>60</v>
      </c>
      <c r="J36" s="13">
        <v>0</v>
      </c>
      <c r="K36" s="13">
        <f t="shared" si="6"/>
        <v>60</v>
      </c>
      <c r="L36" s="12">
        <f t="shared" si="7"/>
        <v>4</v>
      </c>
      <c r="M36" s="43"/>
    </row>
    <row r="37" spans="1:17" x14ac:dyDescent="0.25">
      <c r="A37" s="149" t="s">
        <v>19</v>
      </c>
      <c r="B37" s="150"/>
      <c r="C37" s="150"/>
      <c r="D37" s="151"/>
      <c r="E37" s="26">
        <f>SUM(E31:E36)</f>
        <v>165</v>
      </c>
      <c r="F37" s="26">
        <f>SUM(F31:F36)</f>
        <v>90</v>
      </c>
      <c r="G37" s="26">
        <f>SUM(G31:G36)</f>
        <v>120</v>
      </c>
      <c r="H37" s="26">
        <f>SUM(H31:H36)</f>
        <v>0</v>
      </c>
      <c r="I37" s="120">
        <f>SUM(I30:I36)</f>
        <v>375</v>
      </c>
      <c r="J37" s="120">
        <f>SUM(J30:J36)</f>
        <v>0</v>
      </c>
      <c r="K37" s="120">
        <f>SUM(K30:K36)</f>
        <v>375</v>
      </c>
      <c r="L37" s="120">
        <f>L31+L32+L33+L34+L35+L36</f>
        <v>25</v>
      </c>
      <c r="M37" s="41"/>
    </row>
    <row r="38" spans="1:17" ht="15.75" thickBot="1" x14ac:dyDescent="0.3">
      <c r="A38" s="152"/>
      <c r="B38" s="153"/>
      <c r="C38" s="153"/>
      <c r="D38" s="154"/>
      <c r="E38" s="123">
        <f>SUM(E37:F37)</f>
        <v>255</v>
      </c>
      <c r="F38" s="123"/>
      <c r="G38" s="123">
        <f>SUM(G37:H37)</f>
        <v>120</v>
      </c>
      <c r="H38" s="123"/>
      <c r="I38" s="123"/>
      <c r="J38" s="123"/>
      <c r="K38" s="123"/>
      <c r="L38" s="123"/>
      <c r="M38" s="42"/>
    </row>
    <row r="39" spans="1:17" ht="15.75" thickBot="1" x14ac:dyDescent="0.3">
      <c r="B39" s="19"/>
      <c r="C39" s="20"/>
      <c r="D39" s="89"/>
      <c r="E39" s="20"/>
      <c r="F39" s="17"/>
      <c r="G39" s="17"/>
      <c r="H39" s="17"/>
      <c r="I39" s="20"/>
      <c r="J39" s="20"/>
      <c r="K39" s="21"/>
      <c r="L39" s="20"/>
      <c r="M39" s="1"/>
    </row>
    <row r="40" spans="1:17" x14ac:dyDescent="0.25">
      <c r="A40" s="138" t="s">
        <v>39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40"/>
    </row>
    <row r="41" spans="1:17" ht="14.45" customHeight="1" x14ac:dyDescent="0.25">
      <c r="A41" s="119" t="s">
        <v>9</v>
      </c>
      <c r="B41" s="120" t="s">
        <v>10</v>
      </c>
      <c r="C41" s="120" t="s">
        <v>11</v>
      </c>
      <c r="D41" s="121" t="s">
        <v>12</v>
      </c>
      <c r="E41" s="120" t="s">
        <v>13</v>
      </c>
      <c r="F41" s="120"/>
      <c r="G41" s="120"/>
      <c r="H41" s="120"/>
      <c r="I41" s="120"/>
      <c r="J41" s="120"/>
      <c r="K41" s="120"/>
      <c r="L41" s="120"/>
      <c r="M41" s="122" t="s">
        <v>14</v>
      </c>
    </row>
    <row r="42" spans="1:17" ht="22.15" customHeight="1" x14ac:dyDescent="0.25">
      <c r="A42" s="119"/>
      <c r="B42" s="120"/>
      <c r="C42" s="120"/>
      <c r="D42" s="121"/>
      <c r="E42" s="26" t="s">
        <v>15</v>
      </c>
      <c r="F42" s="26" t="s">
        <v>16</v>
      </c>
      <c r="G42" s="26" t="s">
        <v>17</v>
      </c>
      <c r="H42" s="26" t="s">
        <v>18</v>
      </c>
      <c r="I42" s="26" t="s">
        <v>19</v>
      </c>
      <c r="J42" s="26" t="s">
        <v>20</v>
      </c>
      <c r="K42" s="26" t="s">
        <v>21</v>
      </c>
      <c r="L42" s="26" t="s">
        <v>22</v>
      </c>
      <c r="M42" s="122"/>
    </row>
    <row r="43" spans="1:17" x14ac:dyDescent="0.25">
      <c r="A43" s="39">
        <v>14</v>
      </c>
      <c r="B43" s="101" t="s">
        <v>40</v>
      </c>
      <c r="C43" s="13" t="s">
        <v>24</v>
      </c>
      <c r="D43" s="13"/>
      <c r="E43" s="12">
        <v>30</v>
      </c>
      <c r="F43" s="12">
        <v>30</v>
      </c>
      <c r="G43" s="12">
        <v>30</v>
      </c>
      <c r="H43" s="12">
        <v>0</v>
      </c>
      <c r="I43" s="12">
        <f>SUM(E43:H43)</f>
        <v>90</v>
      </c>
      <c r="J43" s="12">
        <v>0</v>
      </c>
      <c r="K43" s="12">
        <f>SUM(I43:J43)</f>
        <v>90</v>
      </c>
      <c r="L43" s="12">
        <f>K43/15</f>
        <v>6</v>
      </c>
      <c r="M43" s="40"/>
    </row>
    <row r="44" spans="1:17" x14ac:dyDescent="0.25">
      <c r="A44" s="39">
        <v>15</v>
      </c>
      <c r="B44" s="101" t="s">
        <v>41</v>
      </c>
      <c r="C44" s="13" t="s">
        <v>24</v>
      </c>
      <c r="D44" s="13"/>
      <c r="E44" s="13">
        <v>45</v>
      </c>
      <c r="F44" s="13">
        <v>15</v>
      </c>
      <c r="G44" s="13">
        <v>30</v>
      </c>
      <c r="H44" s="13">
        <v>0</v>
      </c>
      <c r="I44" s="12">
        <f t="shared" ref="I44:I47" si="11">SUM(E44:H44)</f>
        <v>90</v>
      </c>
      <c r="J44" s="12">
        <v>0</v>
      </c>
      <c r="K44" s="12">
        <f t="shared" ref="K44:K47" si="12">SUM(I44:J44)</f>
        <v>90</v>
      </c>
      <c r="L44" s="12">
        <f t="shared" ref="L44:L47" si="13">K44/15</f>
        <v>6</v>
      </c>
      <c r="M44" s="40"/>
    </row>
    <row r="45" spans="1:17" x14ac:dyDescent="0.25">
      <c r="A45" s="39">
        <v>16</v>
      </c>
      <c r="B45" s="100" t="s">
        <v>42</v>
      </c>
      <c r="C45" s="80" t="s">
        <v>24</v>
      </c>
      <c r="D45" s="13"/>
      <c r="E45" s="80">
        <v>30</v>
      </c>
      <c r="F45" s="80">
        <v>0</v>
      </c>
      <c r="G45" s="80">
        <v>30</v>
      </c>
      <c r="H45" s="13">
        <v>0</v>
      </c>
      <c r="I45" s="12">
        <f t="shared" si="11"/>
        <v>60</v>
      </c>
      <c r="J45" s="12">
        <v>0</v>
      </c>
      <c r="K45" s="12">
        <f t="shared" si="12"/>
        <v>60</v>
      </c>
      <c r="L45" s="12">
        <f t="shared" si="13"/>
        <v>4</v>
      </c>
      <c r="M45" s="40"/>
      <c r="N45" s="171"/>
      <c r="O45" s="171"/>
      <c r="P45" s="171"/>
      <c r="Q45" s="171"/>
    </row>
    <row r="46" spans="1:17" x14ac:dyDescent="0.25">
      <c r="A46" s="39">
        <v>17</v>
      </c>
      <c r="B46" s="101" t="s">
        <v>43</v>
      </c>
      <c r="C46" s="13" t="s">
        <v>24</v>
      </c>
      <c r="D46" s="13"/>
      <c r="E46" s="13">
        <v>30</v>
      </c>
      <c r="F46" s="13">
        <v>15</v>
      </c>
      <c r="G46" s="13">
        <v>30</v>
      </c>
      <c r="H46" s="13">
        <v>0</v>
      </c>
      <c r="I46" s="12">
        <f t="shared" si="11"/>
        <v>75</v>
      </c>
      <c r="J46" s="12">
        <v>0</v>
      </c>
      <c r="K46" s="12">
        <f t="shared" ref="K46" si="14">SUM(I46:J46)</f>
        <v>75</v>
      </c>
      <c r="L46" s="12">
        <f t="shared" si="13"/>
        <v>5</v>
      </c>
      <c r="M46" s="40"/>
    </row>
    <row r="47" spans="1:17" x14ac:dyDescent="0.25">
      <c r="A47" s="39">
        <v>18</v>
      </c>
      <c r="B47" s="96" t="s">
        <v>131</v>
      </c>
      <c r="C47" s="12" t="s">
        <v>24</v>
      </c>
      <c r="D47" s="13"/>
      <c r="E47" s="12">
        <v>0</v>
      </c>
      <c r="F47" s="12">
        <v>45</v>
      </c>
      <c r="G47" s="12">
        <v>15</v>
      </c>
      <c r="H47" s="12">
        <v>0</v>
      </c>
      <c r="I47" s="12">
        <f t="shared" si="11"/>
        <v>60</v>
      </c>
      <c r="J47" s="12">
        <v>0</v>
      </c>
      <c r="K47" s="12">
        <f t="shared" si="12"/>
        <v>60</v>
      </c>
      <c r="L47" s="12">
        <f t="shared" si="13"/>
        <v>4</v>
      </c>
      <c r="M47" s="40"/>
    </row>
    <row r="48" spans="1:17" x14ac:dyDescent="0.25">
      <c r="A48" s="149" t="s">
        <v>19</v>
      </c>
      <c r="B48" s="150"/>
      <c r="C48" s="150"/>
      <c r="D48" s="151"/>
      <c r="E48" s="26">
        <f>SUM(E43:E47)</f>
        <v>135</v>
      </c>
      <c r="F48" s="26">
        <f>SUM(F43:F47)</f>
        <v>105</v>
      </c>
      <c r="G48" s="26">
        <f>SUM(G43:G47)</f>
        <v>135</v>
      </c>
      <c r="H48" s="26">
        <f>SUM(H43:H47)</f>
        <v>0</v>
      </c>
      <c r="I48" s="120">
        <f>SUM(I42:I47)</f>
        <v>375</v>
      </c>
      <c r="J48" s="120">
        <f>SUM(J42:J47)</f>
        <v>0</v>
      </c>
      <c r="K48" s="120">
        <f>SUM(K42:K47)</f>
        <v>375</v>
      </c>
      <c r="L48" s="120">
        <f>L43+L44+L45+L46+L47</f>
        <v>25</v>
      </c>
      <c r="M48" s="41"/>
    </row>
    <row r="49" spans="1:13" ht="15.75" thickBot="1" x14ac:dyDescent="0.3">
      <c r="A49" s="152"/>
      <c r="B49" s="153"/>
      <c r="C49" s="153"/>
      <c r="D49" s="154"/>
      <c r="E49" s="123">
        <f>SUM(E48:F48)</f>
        <v>240</v>
      </c>
      <c r="F49" s="123"/>
      <c r="G49" s="123">
        <f>SUM(G48:H48)</f>
        <v>135</v>
      </c>
      <c r="H49" s="123"/>
      <c r="I49" s="123"/>
      <c r="J49" s="123"/>
      <c r="K49" s="123"/>
      <c r="L49" s="123"/>
      <c r="M49" s="42"/>
    </row>
    <row r="50" spans="1:13" ht="15.75" thickBot="1" x14ac:dyDescent="0.3">
      <c r="B50" s="19"/>
      <c r="C50" s="20"/>
      <c r="D50" s="89"/>
      <c r="E50" s="20"/>
      <c r="F50" s="22"/>
      <c r="G50" s="22"/>
      <c r="H50" s="22"/>
      <c r="I50" s="20"/>
      <c r="J50" s="20"/>
      <c r="K50" s="21"/>
      <c r="L50" s="20"/>
      <c r="M50" s="1"/>
    </row>
    <row r="51" spans="1:13" x14ac:dyDescent="0.25">
      <c r="A51" s="138" t="s">
        <v>44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40"/>
    </row>
    <row r="52" spans="1:13" ht="14.45" customHeight="1" x14ac:dyDescent="0.25">
      <c r="A52" s="119" t="s">
        <v>9</v>
      </c>
      <c r="B52" s="120" t="s">
        <v>10</v>
      </c>
      <c r="C52" s="120" t="s">
        <v>11</v>
      </c>
      <c r="D52" s="121" t="s">
        <v>12</v>
      </c>
      <c r="E52" s="120" t="s">
        <v>13</v>
      </c>
      <c r="F52" s="120"/>
      <c r="G52" s="120"/>
      <c r="H52" s="120"/>
      <c r="I52" s="120"/>
      <c r="J52" s="120"/>
      <c r="K52" s="120"/>
      <c r="L52" s="120"/>
      <c r="M52" s="122" t="s">
        <v>14</v>
      </c>
    </row>
    <row r="53" spans="1:13" ht="21.6" customHeight="1" x14ac:dyDescent="0.25">
      <c r="A53" s="119"/>
      <c r="B53" s="120"/>
      <c r="C53" s="120"/>
      <c r="D53" s="121"/>
      <c r="E53" s="26" t="s">
        <v>15</v>
      </c>
      <c r="F53" s="26" t="s">
        <v>16</v>
      </c>
      <c r="G53" s="26" t="s">
        <v>17</v>
      </c>
      <c r="H53" s="26" t="s">
        <v>18</v>
      </c>
      <c r="I53" s="26" t="s">
        <v>19</v>
      </c>
      <c r="J53" s="26" t="s">
        <v>20</v>
      </c>
      <c r="K53" s="26" t="s">
        <v>21</v>
      </c>
      <c r="L53" s="26" t="s">
        <v>22</v>
      </c>
      <c r="M53" s="122"/>
    </row>
    <row r="54" spans="1:13" x14ac:dyDescent="0.25">
      <c r="A54" s="39">
        <v>19</v>
      </c>
      <c r="B54" s="101" t="s">
        <v>45</v>
      </c>
      <c r="C54" s="13" t="s">
        <v>24</v>
      </c>
      <c r="D54" s="13"/>
      <c r="E54" s="12">
        <v>45</v>
      </c>
      <c r="F54" s="12">
        <v>0</v>
      </c>
      <c r="G54" s="12">
        <v>30</v>
      </c>
      <c r="H54" s="12">
        <v>0</v>
      </c>
      <c r="I54" s="12">
        <f>SUM(E54:H54)</f>
        <v>75</v>
      </c>
      <c r="J54" s="12">
        <v>0</v>
      </c>
      <c r="K54" s="12">
        <f>SUM(I54:J54)</f>
        <v>75</v>
      </c>
      <c r="L54" s="12">
        <f>K54/15</f>
        <v>5</v>
      </c>
      <c r="M54" s="40"/>
    </row>
    <row r="55" spans="1:13" x14ac:dyDescent="0.25">
      <c r="A55" s="39">
        <v>20</v>
      </c>
      <c r="B55" s="101" t="s">
        <v>46</v>
      </c>
      <c r="C55" s="13" t="s">
        <v>24</v>
      </c>
      <c r="D55" s="13"/>
      <c r="E55" s="13">
        <v>45</v>
      </c>
      <c r="F55" s="13">
        <v>15</v>
      </c>
      <c r="G55" s="13">
        <v>30</v>
      </c>
      <c r="H55" s="13">
        <v>0</v>
      </c>
      <c r="I55" s="12">
        <f t="shared" ref="I55:I58" si="15">SUM(E55:H55)</f>
        <v>90</v>
      </c>
      <c r="J55" s="12">
        <v>0</v>
      </c>
      <c r="K55" s="12">
        <f t="shared" ref="K55:K57" si="16">SUM(I55:J55)</f>
        <v>90</v>
      </c>
      <c r="L55" s="12">
        <f t="shared" ref="L55:L58" si="17">K55/15</f>
        <v>6</v>
      </c>
      <c r="M55" s="40"/>
    </row>
    <row r="56" spans="1:13" x14ac:dyDescent="0.25">
      <c r="A56" s="81">
        <v>21</v>
      </c>
      <c r="B56" s="96" t="s">
        <v>127</v>
      </c>
      <c r="C56" s="12" t="s">
        <v>24</v>
      </c>
      <c r="D56" s="13"/>
      <c r="E56" s="13">
        <v>45</v>
      </c>
      <c r="F56" s="13">
        <v>15</v>
      </c>
      <c r="G56" s="13">
        <v>30</v>
      </c>
      <c r="H56" s="13">
        <v>0</v>
      </c>
      <c r="I56" s="12">
        <f t="shared" si="15"/>
        <v>90</v>
      </c>
      <c r="J56" s="12">
        <v>0</v>
      </c>
      <c r="K56" s="12">
        <f t="shared" si="16"/>
        <v>90</v>
      </c>
      <c r="L56" s="12">
        <f t="shared" si="17"/>
        <v>6</v>
      </c>
      <c r="M56" s="40"/>
    </row>
    <row r="57" spans="1:13" x14ac:dyDescent="0.25">
      <c r="A57" s="81">
        <v>22</v>
      </c>
      <c r="B57" s="96" t="s">
        <v>47</v>
      </c>
      <c r="C57" s="13" t="s">
        <v>24</v>
      </c>
      <c r="D57" s="13"/>
      <c r="E57" s="12">
        <v>45</v>
      </c>
      <c r="F57" s="12">
        <v>0</v>
      </c>
      <c r="G57" s="13">
        <v>15</v>
      </c>
      <c r="H57" s="13">
        <v>0</v>
      </c>
      <c r="I57" s="12">
        <f t="shared" si="15"/>
        <v>60</v>
      </c>
      <c r="J57" s="12">
        <v>0</v>
      </c>
      <c r="K57" s="12">
        <f t="shared" si="16"/>
        <v>60</v>
      </c>
      <c r="L57" s="12">
        <f t="shared" si="17"/>
        <v>4</v>
      </c>
      <c r="M57" s="40"/>
    </row>
    <row r="58" spans="1:13" x14ac:dyDescent="0.25">
      <c r="A58" s="39">
        <v>23</v>
      </c>
      <c r="B58" s="23" t="s">
        <v>49</v>
      </c>
      <c r="C58" s="12" t="s">
        <v>24</v>
      </c>
      <c r="D58" s="13"/>
      <c r="E58" s="12">
        <v>0</v>
      </c>
      <c r="F58" s="12">
        <v>45</v>
      </c>
      <c r="G58" s="12">
        <v>15</v>
      </c>
      <c r="H58" s="12">
        <v>0</v>
      </c>
      <c r="I58" s="12">
        <f t="shared" si="15"/>
        <v>60</v>
      </c>
      <c r="J58" s="12">
        <v>0</v>
      </c>
      <c r="K58" s="12">
        <f t="shared" ref="K58" si="18">SUM(I58:J58)</f>
        <v>60</v>
      </c>
      <c r="L58" s="12">
        <f t="shared" si="17"/>
        <v>4</v>
      </c>
      <c r="M58" s="40"/>
    </row>
    <row r="59" spans="1:13" x14ac:dyDescent="0.25">
      <c r="A59" s="149" t="s">
        <v>19</v>
      </c>
      <c r="B59" s="150"/>
      <c r="C59" s="150"/>
      <c r="D59" s="151"/>
      <c r="E59" s="26">
        <f t="shared" ref="E59:K59" si="19">SUM(E54:E58)</f>
        <v>180</v>
      </c>
      <c r="F59" s="26">
        <f t="shared" si="19"/>
        <v>75</v>
      </c>
      <c r="G59" s="26">
        <f t="shared" si="19"/>
        <v>120</v>
      </c>
      <c r="H59" s="26">
        <f t="shared" si="19"/>
        <v>0</v>
      </c>
      <c r="I59" s="120">
        <f t="shared" si="19"/>
        <v>375</v>
      </c>
      <c r="J59" s="120">
        <f t="shared" si="19"/>
        <v>0</v>
      </c>
      <c r="K59" s="120">
        <f t="shared" si="19"/>
        <v>375</v>
      </c>
      <c r="L59" s="120">
        <f>L54+L55+L56+L57+L58</f>
        <v>25</v>
      </c>
      <c r="M59" s="41"/>
    </row>
    <row r="60" spans="1:13" ht="15.75" thickBot="1" x14ac:dyDescent="0.3">
      <c r="A60" s="152"/>
      <c r="B60" s="153"/>
      <c r="C60" s="153"/>
      <c r="D60" s="154"/>
      <c r="E60" s="123">
        <f>SUM(E59:F59)</f>
        <v>255</v>
      </c>
      <c r="F60" s="123"/>
      <c r="G60" s="123">
        <f>SUM(G59:H59)</f>
        <v>120</v>
      </c>
      <c r="H60" s="123"/>
      <c r="I60" s="123"/>
      <c r="J60" s="123"/>
      <c r="K60" s="123"/>
      <c r="L60" s="123"/>
      <c r="M60" s="42"/>
    </row>
    <row r="61" spans="1:13" ht="15.75" thickBot="1" x14ac:dyDescent="0.3">
      <c r="B61" s="20"/>
      <c r="C61" s="20"/>
      <c r="D61" s="89"/>
      <c r="E61" s="20"/>
      <c r="F61" s="17"/>
      <c r="G61" s="17"/>
      <c r="H61" s="17"/>
      <c r="I61" s="20"/>
      <c r="J61" s="20"/>
      <c r="K61" s="21"/>
      <c r="L61" s="20"/>
      <c r="M61" s="1"/>
    </row>
    <row r="62" spans="1:13" x14ac:dyDescent="0.25">
      <c r="A62" s="146" t="s">
        <v>50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/>
    </row>
    <row r="63" spans="1:13" ht="14.45" customHeight="1" x14ac:dyDescent="0.25">
      <c r="A63" s="119" t="s">
        <v>9</v>
      </c>
      <c r="B63" s="120" t="s">
        <v>10</v>
      </c>
      <c r="C63" s="120" t="s">
        <v>11</v>
      </c>
      <c r="D63" s="121" t="s">
        <v>12</v>
      </c>
      <c r="E63" s="155" t="s">
        <v>13</v>
      </c>
      <c r="F63" s="156"/>
      <c r="G63" s="156"/>
      <c r="H63" s="156"/>
      <c r="I63" s="156"/>
      <c r="J63" s="156"/>
      <c r="K63" s="156"/>
      <c r="L63" s="156"/>
      <c r="M63" s="122" t="s">
        <v>14</v>
      </c>
    </row>
    <row r="64" spans="1:13" ht="21" customHeight="1" x14ac:dyDescent="0.25">
      <c r="A64" s="119"/>
      <c r="B64" s="120"/>
      <c r="C64" s="120"/>
      <c r="D64" s="121"/>
      <c r="E64" s="26" t="s">
        <v>15</v>
      </c>
      <c r="F64" s="26" t="s">
        <v>16</v>
      </c>
      <c r="G64" s="26" t="s">
        <v>17</v>
      </c>
      <c r="H64" s="26" t="s">
        <v>18</v>
      </c>
      <c r="I64" s="26" t="s">
        <v>19</v>
      </c>
      <c r="J64" s="26" t="s">
        <v>20</v>
      </c>
      <c r="K64" s="26" t="s">
        <v>21</v>
      </c>
      <c r="L64" s="26" t="s">
        <v>22</v>
      </c>
      <c r="M64" s="122"/>
    </row>
    <row r="65" spans="1:16" x14ac:dyDescent="0.25">
      <c r="A65" s="39">
        <v>24</v>
      </c>
      <c r="B65" s="96" t="s">
        <v>51</v>
      </c>
      <c r="C65" s="13" t="s">
        <v>24</v>
      </c>
      <c r="D65" s="12"/>
      <c r="E65" s="12">
        <v>45</v>
      </c>
      <c r="F65" s="12">
        <v>15</v>
      </c>
      <c r="G65" s="12">
        <v>30</v>
      </c>
      <c r="H65" s="12">
        <v>0</v>
      </c>
      <c r="I65" s="12">
        <f>SUM(E65:H65)</f>
        <v>90</v>
      </c>
      <c r="J65" s="12">
        <v>0</v>
      </c>
      <c r="K65" s="12">
        <f>SUM(I65:J65)</f>
        <v>90</v>
      </c>
      <c r="L65" s="12">
        <f>K65/15</f>
        <v>6</v>
      </c>
      <c r="M65" s="40"/>
    </row>
    <row r="66" spans="1:16" x14ac:dyDescent="0.25">
      <c r="A66" s="39">
        <v>25</v>
      </c>
      <c r="B66" s="96" t="s">
        <v>52</v>
      </c>
      <c r="C66" s="12" t="s">
        <v>24</v>
      </c>
      <c r="D66" s="12"/>
      <c r="E66" s="12">
        <v>30</v>
      </c>
      <c r="F66" s="12">
        <v>15</v>
      </c>
      <c r="G66" s="12">
        <v>15</v>
      </c>
      <c r="H66" s="12">
        <v>0</v>
      </c>
      <c r="I66" s="12">
        <f t="shared" ref="I66:I70" si="20">SUM(E66:H66)</f>
        <v>60</v>
      </c>
      <c r="J66" s="12">
        <v>0</v>
      </c>
      <c r="K66" s="12">
        <f t="shared" ref="K66:K70" si="21">SUM(I66:J66)</f>
        <v>60</v>
      </c>
      <c r="L66" s="12">
        <f t="shared" ref="L66:L70" si="22">K66/15</f>
        <v>4</v>
      </c>
      <c r="M66" s="40"/>
    </row>
    <row r="67" spans="1:16" x14ac:dyDescent="0.25">
      <c r="A67" s="81">
        <v>26</v>
      </c>
      <c r="B67" s="96" t="s">
        <v>53</v>
      </c>
      <c r="C67" s="12" t="s">
        <v>24</v>
      </c>
      <c r="D67" s="12"/>
      <c r="E67" s="12">
        <v>30</v>
      </c>
      <c r="F67" s="12">
        <v>0</v>
      </c>
      <c r="G67" s="12">
        <v>30</v>
      </c>
      <c r="H67" s="12">
        <v>0</v>
      </c>
      <c r="I67" s="12">
        <f t="shared" si="20"/>
        <v>60</v>
      </c>
      <c r="J67" s="12">
        <v>0</v>
      </c>
      <c r="K67" s="12">
        <f t="shared" si="21"/>
        <v>60</v>
      </c>
      <c r="L67" s="12">
        <f t="shared" si="22"/>
        <v>4</v>
      </c>
      <c r="M67" s="40"/>
    </row>
    <row r="68" spans="1:16" x14ac:dyDescent="0.25">
      <c r="A68" s="81">
        <v>27</v>
      </c>
      <c r="B68" s="98" t="s">
        <v>54</v>
      </c>
      <c r="C68" s="83" t="s">
        <v>24</v>
      </c>
      <c r="D68" s="12"/>
      <c r="E68" s="83">
        <v>30</v>
      </c>
      <c r="F68" s="12">
        <v>15</v>
      </c>
      <c r="G68" s="12">
        <v>15</v>
      </c>
      <c r="H68" s="12">
        <v>0</v>
      </c>
      <c r="I68" s="12">
        <f t="shared" si="20"/>
        <v>60</v>
      </c>
      <c r="J68" s="12">
        <v>0</v>
      </c>
      <c r="K68" s="12">
        <f t="shared" si="21"/>
        <v>60</v>
      </c>
      <c r="L68" s="12">
        <f t="shared" si="22"/>
        <v>4</v>
      </c>
      <c r="M68" s="40"/>
    </row>
    <row r="69" spans="1:16" x14ac:dyDescent="0.25">
      <c r="A69" s="81">
        <v>28</v>
      </c>
      <c r="B69" s="96" t="s">
        <v>55</v>
      </c>
      <c r="C69" s="13" t="s">
        <v>24</v>
      </c>
      <c r="D69" s="12"/>
      <c r="E69" s="12">
        <v>40</v>
      </c>
      <c r="F69" s="12">
        <v>5</v>
      </c>
      <c r="G69" s="12">
        <v>15</v>
      </c>
      <c r="H69" s="12">
        <v>0</v>
      </c>
      <c r="I69" s="12">
        <f t="shared" si="20"/>
        <v>60</v>
      </c>
      <c r="J69" s="12">
        <v>0</v>
      </c>
      <c r="K69" s="12">
        <f t="shared" si="21"/>
        <v>60</v>
      </c>
      <c r="L69" s="12">
        <f t="shared" si="22"/>
        <v>4</v>
      </c>
      <c r="M69" s="40"/>
    </row>
    <row r="70" spans="1:16" ht="15.6" customHeight="1" x14ac:dyDescent="0.25">
      <c r="A70" s="81">
        <v>29</v>
      </c>
      <c r="B70" s="97" t="s">
        <v>56</v>
      </c>
      <c r="C70" s="31" t="s">
        <v>24</v>
      </c>
      <c r="D70" s="12"/>
      <c r="E70" s="12">
        <v>0</v>
      </c>
      <c r="F70" s="12">
        <v>45</v>
      </c>
      <c r="G70" s="12">
        <v>15</v>
      </c>
      <c r="H70" s="12">
        <v>0</v>
      </c>
      <c r="I70" s="12">
        <f t="shared" si="20"/>
        <v>60</v>
      </c>
      <c r="J70" s="12">
        <v>0</v>
      </c>
      <c r="K70" s="12">
        <f t="shared" si="21"/>
        <v>60</v>
      </c>
      <c r="L70" s="12">
        <f t="shared" si="22"/>
        <v>4</v>
      </c>
      <c r="M70" s="44"/>
    </row>
    <row r="71" spans="1:16" x14ac:dyDescent="0.25">
      <c r="A71" s="149" t="s">
        <v>19</v>
      </c>
      <c r="B71" s="150"/>
      <c r="C71" s="150"/>
      <c r="D71" s="151"/>
      <c r="E71" s="26">
        <f t="shared" ref="E71:K71" si="23">SUM(E65:E70)</f>
        <v>175</v>
      </c>
      <c r="F71" s="26">
        <f t="shared" si="23"/>
        <v>95</v>
      </c>
      <c r="G71" s="26">
        <f t="shared" si="23"/>
        <v>120</v>
      </c>
      <c r="H71" s="26">
        <f t="shared" si="23"/>
        <v>0</v>
      </c>
      <c r="I71" s="120">
        <f t="shared" si="23"/>
        <v>390</v>
      </c>
      <c r="J71" s="120">
        <f t="shared" si="23"/>
        <v>0</v>
      </c>
      <c r="K71" s="120">
        <f t="shared" si="23"/>
        <v>390</v>
      </c>
      <c r="L71" s="120">
        <f>L65+L66+L67+L68+L69+L70</f>
        <v>26</v>
      </c>
      <c r="M71" s="41"/>
    </row>
    <row r="72" spans="1:16" ht="15.75" thickBot="1" x14ac:dyDescent="0.3">
      <c r="A72" s="152"/>
      <c r="B72" s="153"/>
      <c r="C72" s="153"/>
      <c r="D72" s="154"/>
      <c r="E72" s="123">
        <f>SUM(E71:F71)</f>
        <v>270</v>
      </c>
      <c r="F72" s="123"/>
      <c r="G72" s="123">
        <f>SUM(G71:H71)</f>
        <v>120</v>
      </c>
      <c r="H72" s="123"/>
      <c r="I72" s="123"/>
      <c r="J72" s="123"/>
      <c r="K72" s="123"/>
      <c r="L72" s="123"/>
      <c r="M72" s="42"/>
    </row>
    <row r="73" spans="1:16" ht="15.75" thickBot="1" x14ac:dyDescent="0.3">
      <c r="B73" s="19"/>
      <c r="C73" s="20"/>
      <c r="D73" s="89"/>
      <c r="E73" s="20"/>
      <c r="F73" s="22"/>
      <c r="G73" s="22"/>
      <c r="H73" s="22"/>
      <c r="I73" s="20"/>
      <c r="J73" s="20"/>
      <c r="K73" s="21"/>
      <c r="L73" s="20"/>
      <c r="M73" s="1"/>
    </row>
    <row r="74" spans="1:16" x14ac:dyDescent="0.25">
      <c r="A74" s="138" t="s">
        <v>57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40"/>
    </row>
    <row r="75" spans="1:16" ht="14.45" customHeight="1" x14ac:dyDescent="0.25">
      <c r="A75" s="119" t="s">
        <v>9</v>
      </c>
      <c r="B75" s="120" t="s">
        <v>10</v>
      </c>
      <c r="C75" s="120" t="s">
        <v>11</v>
      </c>
      <c r="D75" s="121" t="s">
        <v>12</v>
      </c>
      <c r="E75" s="120" t="s">
        <v>13</v>
      </c>
      <c r="F75" s="120"/>
      <c r="G75" s="120"/>
      <c r="H75" s="120"/>
      <c r="I75" s="120"/>
      <c r="J75" s="120"/>
      <c r="K75" s="120"/>
      <c r="L75" s="120"/>
      <c r="M75" s="122" t="s">
        <v>14</v>
      </c>
    </row>
    <row r="76" spans="1:16" ht="20.45" customHeight="1" x14ac:dyDescent="0.25">
      <c r="A76" s="119"/>
      <c r="B76" s="120"/>
      <c r="C76" s="120"/>
      <c r="D76" s="121"/>
      <c r="E76" s="26" t="s">
        <v>15</v>
      </c>
      <c r="F76" s="26" t="s">
        <v>16</v>
      </c>
      <c r="G76" s="26" t="s">
        <v>17</v>
      </c>
      <c r="H76" s="26" t="s">
        <v>18</v>
      </c>
      <c r="I76" s="26" t="s">
        <v>19</v>
      </c>
      <c r="J76" s="26" t="s">
        <v>20</v>
      </c>
      <c r="K76" s="26" t="s">
        <v>21</v>
      </c>
      <c r="L76" s="26" t="s">
        <v>22</v>
      </c>
      <c r="M76" s="122"/>
      <c r="N76" s="1"/>
      <c r="O76" s="1"/>
      <c r="P76" s="1"/>
    </row>
    <row r="77" spans="1:16" x14ac:dyDescent="0.25">
      <c r="A77" s="39">
        <v>30</v>
      </c>
      <c r="B77" s="96" t="s">
        <v>58</v>
      </c>
      <c r="C77" s="12" t="s">
        <v>24</v>
      </c>
      <c r="D77" s="12"/>
      <c r="E77" s="12">
        <v>45</v>
      </c>
      <c r="F77" s="12">
        <v>0</v>
      </c>
      <c r="G77" s="12">
        <v>15</v>
      </c>
      <c r="H77" s="12">
        <v>0</v>
      </c>
      <c r="I77" s="12">
        <f>SUM(E77:H77)</f>
        <v>60</v>
      </c>
      <c r="J77" s="12">
        <v>0</v>
      </c>
      <c r="K77" s="12">
        <f>SUM(I77:J77)</f>
        <v>60</v>
      </c>
      <c r="L77" s="12">
        <f>K77/15</f>
        <v>4</v>
      </c>
      <c r="M77" s="40"/>
    </row>
    <row r="78" spans="1:16" x14ac:dyDescent="0.25">
      <c r="A78" s="39">
        <v>31</v>
      </c>
      <c r="B78" s="96" t="s">
        <v>59</v>
      </c>
      <c r="C78" s="12" t="s">
        <v>24</v>
      </c>
      <c r="D78" s="12"/>
      <c r="E78" s="12">
        <v>45</v>
      </c>
      <c r="F78" s="12">
        <v>15</v>
      </c>
      <c r="G78" s="12">
        <v>15</v>
      </c>
      <c r="H78" s="12">
        <v>0</v>
      </c>
      <c r="I78" s="12">
        <f t="shared" ref="I78:I82" si="24">SUM(E78:H78)</f>
        <v>75</v>
      </c>
      <c r="J78" s="12">
        <v>0</v>
      </c>
      <c r="K78" s="12">
        <f t="shared" ref="K78:K82" si="25">SUM(I78:J78)</f>
        <v>75</v>
      </c>
      <c r="L78" s="12">
        <f t="shared" ref="L78:L82" si="26">K78/15</f>
        <v>5</v>
      </c>
      <c r="M78" s="40"/>
    </row>
    <row r="79" spans="1:16" x14ac:dyDescent="0.25">
      <c r="A79" s="81">
        <v>32</v>
      </c>
      <c r="B79" s="96" t="s">
        <v>60</v>
      </c>
      <c r="C79" s="12" t="s">
        <v>24</v>
      </c>
      <c r="D79" s="12"/>
      <c r="E79" s="12">
        <v>30</v>
      </c>
      <c r="F79" s="12">
        <v>15</v>
      </c>
      <c r="G79" s="12">
        <v>30</v>
      </c>
      <c r="H79" s="12">
        <v>0</v>
      </c>
      <c r="I79" s="12">
        <f t="shared" si="24"/>
        <v>75</v>
      </c>
      <c r="J79" s="12">
        <v>0</v>
      </c>
      <c r="K79" s="12">
        <f t="shared" si="25"/>
        <v>75</v>
      </c>
      <c r="L79" s="12">
        <f t="shared" si="26"/>
        <v>5</v>
      </c>
      <c r="M79" s="40"/>
    </row>
    <row r="80" spans="1:16" x14ac:dyDescent="0.25">
      <c r="A80" s="81">
        <v>33</v>
      </c>
      <c r="B80" s="96" t="s">
        <v>61</v>
      </c>
      <c r="C80" s="12" t="s">
        <v>24</v>
      </c>
      <c r="D80" s="12"/>
      <c r="E80" s="12">
        <v>30</v>
      </c>
      <c r="F80" s="12">
        <v>30</v>
      </c>
      <c r="G80" s="12">
        <v>30</v>
      </c>
      <c r="H80" s="12">
        <v>0</v>
      </c>
      <c r="I80" s="12">
        <f t="shared" si="24"/>
        <v>90</v>
      </c>
      <c r="J80" s="12">
        <v>0</v>
      </c>
      <c r="K80" s="12">
        <f t="shared" si="25"/>
        <v>90</v>
      </c>
      <c r="L80" s="12">
        <f t="shared" si="26"/>
        <v>6</v>
      </c>
      <c r="M80" s="40"/>
    </row>
    <row r="81" spans="1:13" x14ac:dyDescent="0.25">
      <c r="A81" s="81">
        <v>34</v>
      </c>
      <c r="B81" s="98" t="s">
        <v>62</v>
      </c>
      <c r="C81" s="83" t="s">
        <v>136</v>
      </c>
      <c r="D81" s="12"/>
      <c r="E81" s="12">
        <v>0</v>
      </c>
      <c r="F81" s="12">
        <v>0</v>
      </c>
      <c r="G81" s="12">
        <v>15</v>
      </c>
      <c r="H81" s="12">
        <v>0</v>
      </c>
      <c r="I81" s="12">
        <f t="shared" si="24"/>
        <v>15</v>
      </c>
      <c r="J81" s="12">
        <v>0</v>
      </c>
      <c r="K81" s="12">
        <f t="shared" si="25"/>
        <v>15</v>
      </c>
      <c r="L81" s="12">
        <f t="shared" si="26"/>
        <v>1</v>
      </c>
      <c r="M81" s="40"/>
    </row>
    <row r="82" spans="1:13" x14ac:dyDescent="0.25">
      <c r="A82" s="81">
        <v>35</v>
      </c>
      <c r="B82" s="96" t="s">
        <v>132</v>
      </c>
      <c r="C82" s="12" t="s">
        <v>24</v>
      </c>
      <c r="D82" s="12"/>
      <c r="E82" s="12">
        <v>0</v>
      </c>
      <c r="F82" s="12">
        <v>45</v>
      </c>
      <c r="G82" s="12">
        <v>15</v>
      </c>
      <c r="H82" s="12">
        <v>0</v>
      </c>
      <c r="I82" s="12">
        <f t="shared" si="24"/>
        <v>60</v>
      </c>
      <c r="J82" s="12">
        <v>0</v>
      </c>
      <c r="K82" s="12">
        <f t="shared" si="25"/>
        <v>60</v>
      </c>
      <c r="L82" s="12">
        <f t="shared" si="26"/>
        <v>4</v>
      </c>
      <c r="M82" s="45"/>
    </row>
    <row r="83" spans="1:13" x14ac:dyDescent="0.25">
      <c r="A83" s="149" t="s">
        <v>19</v>
      </c>
      <c r="B83" s="150"/>
      <c r="C83" s="150"/>
      <c r="D83" s="151"/>
      <c r="E83" s="26">
        <f>SUM(E77:E82)</f>
        <v>150</v>
      </c>
      <c r="F83" s="26">
        <f>SUM(F77:F82)</f>
        <v>105</v>
      </c>
      <c r="G83" s="26">
        <f t="shared" ref="G83:K83" si="27">SUM(G77:G82)</f>
        <v>120</v>
      </c>
      <c r="H83" s="26">
        <f t="shared" si="27"/>
        <v>0</v>
      </c>
      <c r="I83" s="120">
        <f t="shared" si="27"/>
        <v>375</v>
      </c>
      <c r="J83" s="120">
        <f t="shared" si="27"/>
        <v>0</v>
      </c>
      <c r="K83" s="120">
        <f t="shared" si="27"/>
        <v>375</v>
      </c>
      <c r="L83" s="120">
        <f>L77+L78+L79+L80+L81+L82</f>
        <v>25</v>
      </c>
      <c r="M83" s="41"/>
    </row>
    <row r="84" spans="1:13" ht="15.75" thickBot="1" x14ac:dyDescent="0.3">
      <c r="A84" s="152"/>
      <c r="B84" s="153"/>
      <c r="C84" s="153"/>
      <c r="D84" s="154"/>
      <c r="E84" s="123">
        <f>SUM(E83:F83)</f>
        <v>255</v>
      </c>
      <c r="F84" s="123"/>
      <c r="G84" s="123">
        <f>SUM(G83:H83)</f>
        <v>120</v>
      </c>
      <c r="H84" s="123"/>
      <c r="I84" s="123"/>
      <c r="J84" s="123"/>
      <c r="K84" s="123"/>
      <c r="L84" s="123"/>
      <c r="M84" s="42"/>
    </row>
    <row r="85" spans="1:13" ht="15.75" thickBot="1" x14ac:dyDescent="0.3">
      <c r="B85" s="20"/>
      <c r="C85" s="20"/>
      <c r="D85" s="89"/>
      <c r="E85" s="20"/>
      <c r="F85" s="22"/>
      <c r="G85" s="22"/>
      <c r="H85" s="22"/>
      <c r="I85" s="20"/>
      <c r="J85" s="20"/>
      <c r="K85" s="21"/>
      <c r="L85" s="20"/>
      <c r="M85" s="1"/>
    </row>
    <row r="86" spans="1:13" x14ac:dyDescent="0.25">
      <c r="A86" s="138" t="s">
        <v>63</v>
      </c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40"/>
    </row>
    <row r="87" spans="1:13" ht="14.45" customHeight="1" x14ac:dyDescent="0.25">
      <c r="A87" s="119" t="s">
        <v>9</v>
      </c>
      <c r="B87" s="120" t="s">
        <v>10</v>
      </c>
      <c r="C87" s="120" t="s">
        <v>11</v>
      </c>
      <c r="D87" s="121" t="s">
        <v>12</v>
      </c>
      <c r="E87" s="120" t="s">
        <v>13</v>
      </c>
      <c r="F87" s="120"/>
      <c r="G87" s="120"/>
      <c r="H87" s="120"/>
      <c r="I87" s="120"/>
      <c r="J87" s="120"/>
      <c r="K87" s="120"/>
      <c r="L87" s="120"/>
      <c r="M87" s="122" t="s">
        <v>14</v>
      </c>
    </row>
    <row r="88" spans="1:13" ht="24" customHeight="1" x14ac:dyDescent="0.25">
      <c r="A88" s="119"/>
      <c r="B88" s="120"/>
      <c r="C88" s="120"/>
      <c r="D88" s="121"/>
      <c r="E88" s="26" t="s">
        <v>15</v>
      </c>
      <c r="F88" s="26" t="s">
        <v>16</v>
      </c>
      <c r="G88" s="26" t="s">
        <v>17</v>
      </c>
      <c r="H88" s="26" t="s">
        <v>18</v>
      </c>
      <c r="I88" s="26" t="s">
        <v>19</v>
      </c>
      <c r="J88" s="26" t="s">
        <v>20</v>
      </c>
      <c r="K88" s="26" t="s">
        <v>21</v>
      </c>
      <c r="L88" s="26" t="s">
        <v>22</v>
      </c>
      <c r="M88" s="122"/>
    </row>
    <row r="89" spans="1:13" x14ac:dyDescent="0.25">
      <c r="A89" s="39">
        <v>36</v>
      </c>
      <c r="B89" s="96" t="s">
        <v>64</v>
      </c>
      <c r="C89" s="12" t="s">
        <v>24</v>
      </c>
      <c r="D89" s="12"/>
      <c r="E89" s="12">
        <v>45</v>
      </c>
      <c r="F89" s="12">
        <v>0</v>
      </c>
      <c r="G89" s="12">
        <v>15</v>
      </c>
      <c r="H89" s="12">
        <v>0</v>
      </c>
      <c r="I89" s="12">
        <f>SUM(E89:H89)</f>
        <v>60</v>
      </c>
      <c r="J89" s="12">
        <v>0</v>
      </c>
      <c r="K89" s="12">
        <f>SUM(I89:J89)</f>
        <v>60</v>
      </c>
      <c r="L89" s="12">
        <f>K89/15</f>
        <v>4</v>
      </c>
      <c r="M89" s="40"/>
    </row>
    <row r="90" spans="1:13" x14ac:dyDescent="0.25">
      <c r="A90" s="39">
        <v>37</v>
      </c>
      <c r="B90" s="96" t="s">
        <v>65</v>
      </c>
      <c r="C90" s="12" t="s">
        <v>24</v>
      </c>
      <c r="D90" s="12"/>
      <c r="E90" s="12">
        <v>0</v>
      </c>
      <c r="F90" s="12">
        <v>15</v>
      </c>
      <c r="G90" s="12">
        <v>15</v>
      </c>
      <c r="H90" s="12">
        <v>0</v>
      </c>
      <c r="I90" s="12">
        <f t="shared" ref="I90:I94" si="28">SUM(E90:H90)</f>
        <v>30</v>
      </c>
      <c r="J90" s="12">
        <v>0</v>
      </c>
      <c r="K90" s="12">
        <f t="shared" ref="K90:K94" si="29">SUM(I90:J90)</f>
        <v>30</v>
      </c>
      <c r="L90" s="12">
        <f t="shared" ref="L90:L94" si="30">K90/15</f>
        <v>2</v>
      </c>
      <c r="M90" s="40"/>
    </row>
    <row r="91" spans="1:13" x14ac:dyDescent="0.25">
      <c r="A91" s="81">
        <v>38</v>
      </c>
      <c r="B91" s="96" t="s">
        <v>66</v>
      </c>
      <c r="C91" s="12" t="s">
        <v>24</v>
      </c>
      <c r="D91" s="12"/>
      <c r="E91" s="12">
        <v>30</v>
      </c>
      <c r="F91" s="12">
        <v>30</v>
      </c>
      <c r="G91" s="12">
        <v>30</v>
      </c>
      <c r="H91" s="12">
        <v>0</v>
      </c>
      <c r="I91" s="12">
        <f t="shared" si="28"/>
        <v>90</v>
      </c>
      <c r="J91" s="12">
        <v>0</v>
      </c>
      <c r="K91" s="12">
        <f t="shared" si="29"/>
        <v>90</v>
      </c>
      <c r="L91" s="12">
        <f t="shared" si="30"/>
        <v>6</v>
      </c>
      <c r="M91" s="40"/>
    </row>
    <row r="92" spans="1:13" x14ac:dyDescent="0.25">
      <c r="A92" s="81">
        <v>39</v>
      </c>
      <c r="B92" s="96" t="s">
        <v>67</v>
      </c>
      <c r="C92" s="12" t="s">
        <v>24</v>
      </c>
      <c r="D92" s="12"/>
      <c r="E92" s="12">
        <v>30</v>
      </c>
      <c r="F92" s="12">
        <v>30</v>
      </c>
      <c r="G92" s="12">
        <v>30</v>
      </c>
      <c r="H92" s="12">
        <v>0</v>
      </c>
      <c r="I92" s="12">
        <f t="shared" si="28"/>
        <v>90</v>
      </c>
      <c r="J92" s="12">
        <v>0</v>
      </c>
      <c r="K92" s="12">
        <f t="shared" si="29"/>
        <v>90</v>
      </c>
      <c r="L92" s="12">
        <f t="shared" si="30"/>
        <v>6</v>
      </c>
      <c r="M92" s="40"/>
    </row>
    <row r="93" spans="1:13" x14ac:dyDescent="0.25">
      <c r="A93" s="81">
        <v>40</v>
      </c>
      <c r="B93" s="96" t="s">
        <v>68</v>
      </c>
      <c r="C93" s="12" t="s">
        <v>24</v>
      </c>
      <c r="D93" s="12"/>
      <c r="E93" s="12">
        <v>15</v>
      </c>
      <c r="F93" s="12">
        <v>15</v>
      </c>
      <c r="G93" s="12">
        <v>15</v>
      </c>
      <c r="H93" s="12">
        <v>0</v>
      </c>
      <c r="I93" s="12">
        <f t="shared" si="28"/>
        <v>45</v>
      </c>
      <c r="J93" s="12">
        <v>0</v>
      </c>
      <c r="K93" s="12">
        <f t="shared" si="29"/>
        <v>45</v>
      </c>
      <c r="L93" s="12">
        <f t="shared" si="30"/>
        <v>3</v>
      </c>
      <c r="M93" s="40"/>
    </row>
    <row r="94" spans="1:13" x14ac:dyDescent="0.25">
      <c r="A94" s="81">
        <v>41</v>
      </c>
      <c r="B94" s="96" t="s">
        <v>69</v>
      </c>
      <c r="C94" s="12" t="s">
        <v>24</v>
      </c>
      <c r="D94" s="12"/>
      <c r="E94" s="12">
        <v>0</v>
      </c>
      <c r="F94" s="12">
        <v>45</v>
      </c>
      <c r="G94" s="12">
        <v>15</v>
      </c>
      <c r="H94" s="12">
        <v>0</v>
      </c>
      <c r="I94" s="12">
        <f t="shared" si="28"/>
        <v>60</v>
      </c>
      <c r="J94" s="12">
        <v>0</v>
      </c>
      <c r="K94" s="12">
        <f t="shared" si="29"/>
        <v>60</v>
      </c>
      <c r="L94" s="12">
        <f t="shared" si="30"/>
        <v>4</v>
      </c>
      <c r="M94" s="40"/>
    </row>
    <row r="95" spans="1:13" x14ac:dyDescent="0.25">
      <c r="A95" s="149" t="s">
        <v>19</v>
      </c>
      <c r="B95" s="150"/>
      <c r="C95" s="150"/>
      <c r="D95" s="151"/>
      <c r="E95" s="26">
        <f t="shared" ref="E95:K95" si="31">SUM(E88:E94)</f>
        <v>120</v>
      </c>
      <c r="F95" s="26">
        <f t="shared" si="31"/>
        <v>135</v>
      </c>
      <c r="G95" s="26">
        <f t="shared" si="31"/>
        <v>120</v>
      </c>
      <c r="H95" s="26">
        <f t="shared" si="31"/>
        <v>0</v>
      </c>
      <c r="I95" s="120">
        <f t="shared" si="31"/>
        <v>375</v>
      </c>
      <c r="J95" s="120">
        <f t="shared" si="31"/>
        <v>0</v>
      </c>
      <c r="K95" s="120">
        <f t="shared" si="31"/>
        <v>375</v>
      </c>
      <c r="L95" s="120">
        <f>L89+L90+L91+L92+L93+L94</f>
        <v>25</v>
      </c>
      <c r="M95" s="41"/>
    </row>
    <row r="96" spans="1:13" ht="15.75" thickBot="1" x14ac:dyDescent="0.3">
      <c r="A96" s="152"/>
      <c r="B96" s="153"/>
      <c r="C96" s="153"/>
      <c r="D96" s="154"/>
      <c r="E96" s="123">
        <f>SUM(E95:F95)</f>
        <v>255</v>
      </c>
      <c r="F96" s="123"/>
      <c r="G96" s="123">
        <f>SUM(G95:H95)</f>
        <v>120</v>
      </c>
      <c r="H96" s="123"/>
      <c r="I96" s="123"/>
      <c r="J96" s="123"/>
      <c r="K96" s="123"/>
      <c r="L96" s="123"/>
      <c r="M96" s="42"/>
    </row>
    <row r="97" spans="1:13" ht="15.75" thickBot="1" x14ac:dyDescent="0.3">
      <c r="B97" s="19"/>
      <c r="C97" s="20"/>
      <c r="D97" s="89"/>
      <c r="E97" s="20"/>
      <c r="F97" s="22"/>
      <c r="G97" s="22"/>
      <c r="H97" s="22"/>
      <c r="I97" s="20"/>
      <c r="J97" s="20"/>
      <c r="K97" s="21"/>
      <c r="L97" s="20"/>
      <c r="M97" s="1"/>
    </row>
    <row r="98" spans="1:13" x14ac:dyDescent="0.25">
      <c r="A98" s="138" t="s">
        <v>70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40"/>
    </row>
    <row r="99" spans="1:13" ht="14.45" customHeight="1" x14ac:dyDescent="0.25">
      <c r="A99" s="119" t="s">
        <v>9</v>
      </c>
      <c r="B99" s="120" t="s">
        <v>10</v>
      </c>
      <c r="C99" s="120" t="s">
        <v>11</v>
      </c>
      <c r="D99" s="121" t="s">
        <v>12</v>
      </c>
      <c r="E99" s="120" t="s">
        <v>13</v>
      </c>
      <c r="F99" s="120"/>
      <c r="G99" s="120"/>
      <c r="H99" s="120"/>
      <c r="I99" s="120"/>
      <c r="J99" s="120"/>
      <c r="K99" s="120"/>
      <c r="L99" s="120"/>
      <c r="M99" s="122" t="s">
        <v>14</v>
      </c>
    </row>
    <row r="100" spans="1:13" ht="21" customHeight="1" x14ac:dyDescent="0.25">
      <c r="A100" s="119"/>
      <c r="B100" s="120"/>
      <c r="C100" s="120"/>
      <c r="D100" s="121"/>
      <c r="E100" s="30" t="s">
        <v>15</v>
      </c>
      <c r="F100" s="30" t="s">
        <v>16</v>
      </c>
      <c r="G100" s="26" t="s">
        <v>17</v>
      </c>
      <c r="H100" s="26" t="s">
        <v>18</v>
      </c>
      <c r="I100" s="30" t="s">
        <v>19</v>
      </c>
      <c r="J100" s="26" t="s">
        <v>20</v>
      </c>
      <c r="K100" s="26" t="s">
        <v>21</v>
      </c>
      <c r="L100" s="26" t="s">
        <v>22</v>
      </c>
      <c r="M100" s="122"/>
    </row>
    <row r="101" spans="1:13" x14ac:dyDescent="0.25">
      <c r="A101" s="39">
        <v>42</v>
      </c>
      <c r="B101" s="96" t="s">
        <v>71</v>
      </c>
      <c r="C101" s="12" t="s">
        <v>24</v>
      </c>
      <c r="D101" s="12"/>
      <c r="E101" s="12">
        <v>30</v>
      </c>
      <c r="F101" s="12">
        <v>15</v>
      </c>
      <c r="G101" s="12">
        <v>15</v>
      </c>
      <c r="H101" s="12">
        <v>0</v>
      </c>
      <c r="I101" s="12">
        <f>SUM(E101:H101)</f>
        <v>60</v>
      </c>
      <c r="J101" s="12">
        <v>0</v>
      </c>
      <c r="K101" s="12">
        <f>SUM(I101:J101)</f>
        <v>60</v>
      </c>
      <c r="L101" s="12">
        <f>K101/15</f>
        <v>4</v>
      </c>
      <c r="M101" s="40"/>
    </row>
    <row r="102" spans="1:13" x14ac:dyDescent="0.25">
      <c r="A102" s="39">
        <v>43</v>
      </c>
      <c r="B102" s="96" t="s">
        <v>72</v>
      </c>
      <c r="C102" s="12" t="s">
        <v>24</v>
      </c>
      <c r="D102" s="12"/>
      <c r="E102" s="12">
        <v>15</v>
      </c>
      <c r="F102" s="12">
        <v>30</v>
      </c>
      <c r="G102" s="12">
        <v>15</v>
      </c>
      <c r="H102" s="12">
        <v>0</v>
      </c>
      <c r="I102" s="12">
        <f t="shared" ref="I102:I107" si="32">SUM(E102:H102)</f>
        <v>60</v>
      </c>
      <c r="J102" s="12">
        <v>0</v>
      </c>
      <c r="K102" s="12">
        <f t="shared" ref="K102:K107" si="33">SUM(I102:J102)</f>
        <v>60</v>
      </c>
      <c r="L102" s="12">
        <f t="shared" ref="L102:L107" si="34">K102/15</f>
        <v>4</v>
      </c>
      <c r="M102" s="40"/>
    </row>
    <row r="103" spans="1:13" x14ac:dyDescent="0.25">
      <c r="A103" s="81">
        <v>44</v>
      </c>
      <c r="B103" s="97" t="s">
        <v>73</v>
      </c>
      <c r="C103" s="31" t="s">
        <v>24</v>
      </c>
      <c r="D103" s="12"/>
      <c r="E103" s="12">
        <v>15</v>
      </c>
      <c r="F103" s="12">
        <v>45</v>
      </c>
      <c r="G103" s="12">
        <v>15</v>
      </c>
      <c r="H103" s="12">
        <v>0</v>
      </c>
      <c r="I103" s="12">
        <f t="shared" si="32"/>
        <v>75</v>
      </c>
      <c r="J103" s="12">
        <v>0</v>
      </c>
      <c r="K103" s="12">
        <f t="shared" si="33"/>
        <v>75</v>
      </c>
      <c r="L103" s="12">
        <f t="shared" si="34"/>
        <v>5</v>
      </c>
      <c r="M103" s="40"/>
    </row>
    <row r="104" spans="1:13" x14ac:dyDescent="0.25">
      <c r="A104" s="81">
        <v>45</v>
      </c>
      <c r="B104" s="101" t="s">
        <v>74</v>
      </c>
      <c r="C104" s="13" t="s">
        <v>24</v>
      </c>
      <c r="D104" s="12"/>
      <c r="E104" s="12">
        <v>30</v>
      </c>
      <c r="F104" s="12">
        <v>15</v>
      </c>
      <c r="G104" s="12">
        <v>15</v>
      </c>
      <c r="H104" s="12">
        <v>0</v>
      </c>
      <c r="I104" s="12">
        <f t="shared" si="32"/>
        <v>60</v>
      </c>
      <c r="J104" s="12">
        <v>0</v>
      </c>
      <c r="K104" s="12">
        <f t="shared" si="33"/>
        <v>60</v>
      </c>
      <c r="L104" s="12">
        <f t="shared" si="34"/>
        <v>4</v>
      </c>
      <c r="M104" s="40"/>
    </row>
    <row r="105" spans="1:13" x14ac:dyDescent="0.25">
      <c r="A105" s="81">
        <v>46</v>
      </c>
      <c r="B105" s="100" t="s">
        <v>75</v>
      </c>
      <c r="C105" s="83" t="s">
        <v>136</v>
      </c>
      <c r="D105" s="12"/>
      <c r="E105" s="12">
        <v>0</v>
      </c>
      <c r="F105" s="12">
        <v>0</v>
      </c>
      <c r="G105" s="12">
        <v>30</v>
      </c>
      <c r="H105" s="12">
        <v>0</v>
      </c>
      <c r="I105" s="12">
        <f t="shared" si="32"/>
        <v>30</v>
      </c>
      <c r="J105" s="12">
        <v>0</v>
      </c>
      <c r="K105" s="12">
        <f t="shared" si="33"/>
        <v>30</v>
      </c>
      <c r="L105" s="12">
        <f t="shared" si="34"/>
        <v>2</v>
      </c>
      <c r="M105" s="40"/>
    </row>
    <row r="106" spans="1:13" x14ac:dyDescent="0.25">
      <c r="A106" s="81">
        <v>47</v>
      </c>
      <c r="B106" s="98" t="s">
        <v>76</v>
      </c>
      <c r="C106" s="83" t="s">
        <v>136</v>
      </c>
      <c r="D106" s="12"/>
      <c r="E106" s="12">
        <v>0</v>
      </c>
      <c r="F106" s="12">
        <v>0</v>
      </c>
      <c r="G106" s="12">
        <v>30</v>
      </c>
      <c r="H106" s="12">
        <v>0</v>
      </c>
      <c r="I106" s="12">
        <f t="shared" ref="I106" si="35">SUM(E106:H106)</f>
        <v>30</v>
      </c>
      <c r="J106" s="12">
        <v>0</v>
      </c>
      <c r="K106" s="12">
        <f t="shared" si="33"/>
        <v>30</v>
      </c>
      <c r="L106" s="12">
        <f t="shared" si="34"/>
        <v>2</v>
      </c>
      <c r="M106" s="40"/>
    </row>
    <row r="107" spans="1:13" x14ac:dyDescent="0.25">
      <c r="A107" s="81">
        <v>48</v>
      </c>
      <c r="B107" s="96" t="s">
        <v>77</v>
      </c>
      <c r="C107" s="12" t="s">
        <v>24</v>
      </c>
      <c r="D107" s="12"/>
      <c r="E107" s="12">
        <v>0</v>
      </c>
      <c r="F107" s="12">
        <v>45</v>
      </c>
      <c r="G107" s="12">
        <v>15</v>
      </c>
      <c r="H107" s="12">
        <v>0</v>
      </c>
      <c r="I107" s="12">
        <f t="shared" si="32"/>
        <v>60</v>
      </c>
      <c r="J107" s="12">
        <v>0</v>
      </c>
      <c r="K107" s="12">
        <f t="shared" si="33"/>
        <v>60</v>
      </c>
      <c r="L107" s="12">
        <f t="shared" si="34"/>
        <v>4</v>
      </c>
      <c r="M107" s="40"/>
    </row>
    <row r="108" spans="1:13" x14ac:dyDescent="0.25">
      <c r="A108" s="149" t="s">
        <v>19</v>
      </c>
      <c r="B108" s="150"/>
      <c r="C108" s="150"/>
      <c r="D108" s="151"/>
      <c r="E108" s="26">
        <f t="shared" ref="E108:K108" si="36">SUM(E101:E107)</f>
        <v>90</v>
      </c>
      <c r="F108" s="26">
        <f t="shared" si="36"/>
        <v>150</v>
      </c>
      <c r="G108" s="26">
        <f t="shared" si="36"/>
        <v>135</v>
      </c>
      <c r="H108" s="26">
        <f t="shared" si="36"/>
        <v>0</v>
      </c>
      <c r="I108" s="120">
        <f t="shared" si="36"/>
        <v>375</v>
      </c>
      <c r="J108" s="120">
        <f t="shared" si="36"/>
        <v>0</v>
      </c>
      <c r="K108" s="120">
        <f t="shared" si="36"/>
        <v>375</v>
      </c>
      <c r="L108" s="120">
        <f>L101+L102+L103+L104+L105+L106+L107</f>
        <v>25</v>
      </c>
      <c r="M108" s="41"/>
    </row>
    <row r="109" spans="1:13" ht="15.75" thickBot="1" x14ac:dyDescent="0.3">
      <c r="A109" s="152"/>
      <c r="B109" s="153"/>
      <c r="C109" s="153"/>
      <c r="D109" s="154"/>
      <c r="E109" s="123">
        <f>SUM(E108:F108)</f>
        <v>240</v>
      </c>
      <c r="F109" s="123"/>
      <c r="G109" s="123">
        <f>SUM(G108:H108)</f>
        <v>135</v>
      </c>
      <c r="H109" s="123"/>
      <c r="I109" s="123"/>
      <c r="J109" s="123"/>
      <c r="K109" s="123"/>
      <c r="L109" s="123"/>
      <c r="M109" s="42"/>
    </row>
    <row r="110" spans="1:13" ht="15.75" thickBot="1" x14ac:dyDescent="0.3">
      <c r="B110" s="19"/>
      <c r="C110" s="20"/>
      <c r="D110" s="89"/>
      <c r="E110" s="20"/>
      <c r="F110" s="17"/>
      <c r="G110" s="17"/>
      <c r="H110" s="17"/>
      <c r="I110" s="20"/>
      <c r="J110" s="20"/>
      <c r="K110" s="21"/>
      <c r="L110" s="20"/>
      <c r="M110" s="1"/>
    </row>
    <row r="111" spans="1:13" x14ac:dyDescent="0.25">
      <c r="A111" s="138" t="s">
        <v>78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40"/>
    </row>
    <row r="112" spans="1:13" ht="14.45" customHeight="1" x14ac:dyDescent="0.25">
      <c r="A112" s="119" t="s">
        <v>9</v>
      </c>
      <c r="B112" s="120" t="s">
        <v>10</v>
      </c>
      <c r="C112" s="120" t="s">
        <v>11</v>
      </c>
      <c r="D112" s="121" t="s">
        <v>12</v>
      </c>
      <c r="E112" s="120" t="s">
        <v>13</v>
      </c>
      <c r="F112" s="120"/>
      <c r="G112" s="120"/>
      <c r="H112" s="120"/>
      <c r="I112" s="120"/>
      <c r="J112" s="120"/>
      <c r="K112" s="120"/>
      <c r="L112" s="120"/>
      <c r="M112" s="122" t="s">
        <v>14</v>
      </c>
    </row>
    <row r="113" spans="1:13" ht="22.15" customHeight="1" x14ac:dyDescent="0.25">
      <c r="A113" s="119"/>
      <c r="B113" s="120"/>
      <c r="C113" s="120"/>
      <c r="D113" s="121"/>
      <c r="E113" s="30" t="s">
        <v>15</v>
      </c>
      <c r="F113" s="30" t="s">
        <v>16</v>
      </c>
      <c r="G113" s="26" t="s">
        <v>17</v>
      </c>
      <c r="H113" s="26" t="s">
        <v>18</v>
      </c>
      <c r="I113" s="30" t="s">
        <v>19</v>
      </c>
      <c r="J113" s="26" t="s">
        <v>20</v>
      </c>
      <c r="K113" s="26" t="s">
        <v>21</v>
      </c>
      <c r="L113" s="26" t="s">
        <v>22</v>
      </c>
      <c r="M113" s="122"/>
    </row>
    <row r="114" spans="1:13" x14ac:dyDescent="0.25">
      <c r="A114" s="39">
        <v>49</v>
      </c>
      <c r="B114" s="96" t="s">
        <v>79</v>
      </c>
      <c r="C114" s="12" t="s">
        <v>24</v>
      </c>
      <c r="D114" s="12"/>
      <c r="E114" s="12">
        <v>15</v>
      </c>
      <c r="F114" s="12">
        <v>45</v>
      </c>
      <c r="G114" s="12">
        <v>15</v>
      </c>
      <c r="H114" s="12">
        <v>0</v>
      </c>
      <c r="I114" s="12">
        <f>SUM(E114:H114)</f>
        <v>75</v>
      </c>
      <c r="J114" s="12">
        <v>0</v>
      </c>
      <c r="K114" s="12">
        <f t="shared" ref="K114" si="37">SUM(I114:J114)</f>
        <v>75</v>
      </c>
      <c r="L114" s="12">
        <f>K114/15</f>
        <v>5</v>
      </c>
      <c r="M114" s="40"/>
    </row>
    <row r="115" spans="1:13" x14ac:dyDescent="0.25">
      <c r="A115" s="39">
        <v>50</v>
      </c>
      <c r="B115" s="23" t="s">
        <v>80</v>
      </c>
      <c r="C115" s="12" t="s">
        <v>32</v>
      </c>
      <c r="D115" s="12"/>
      <c r="E115" s="12">
        <v>0</v>
      </c>
      <c r="F115" s="12">
        <v>0</v>
      </c>
      <c r="G115" s="12">
        <v>0</v>
      </c>
      <c r="H115" s="12">
        <v>0</v>
      </c>
      <c r="I115" s="12">
        <f>SUM(E115:H115)</f>
        <v>0</v>
      </c>
      <c r="J115" s="12">
        <v>270</v>
      </c>
      <c r="K115" s="12">
        <v>270</v>
      </c>
      <c r="L115" s="12">
        <f>K115/15</f>
        <v>18</v>
      </c>
      <c r="M115" s="40"/>
    </row>
    <row r="116" spans="1:13" x14ac:dyDescent="0.25">
      <c r="A116" s="39"/>
      <c r="B116" s="99" t="s">
        <v>81</v>
      </c>
      <c r="C116" s="38"/>
      <c r="D116" s="38"/>
      <c r="E116" s="12"/>
      <c r="F116" s="12"/>
      <c r="G116" s="12"/>
      <c r="H116" s="12"/>
      <c r="I116" s="12"/>
      <c r="J116" s="12"/>
      <c r="K116" s="12"/>
      <c r="L116" s="12"/>
      <c r="M116" s="40"/>
    </row>
    <row r="117" spans="1:13" x14ac:dyDescent="0.25">
      <c r="A117" s="39"/>
      <c r="B117" s="99" t="s">
        <v>79</v>
      </c>
      <c r="C117" s="38"/>
      <c r="D117" s="38"/>
      <c r="E117" s="12"/>
      <c r="F117" s="12"/>
      <c r="G117" s="12"/>
      <c r="H117" s="12"/>
      <c r="I117" s="12"/>
      <c r="J117" s="12"/>
      <c r="K117" s="12"/>
      <c r="L117" s="12"/>
      <c r="M117" s="40"/>
    </row>
    <row r="118" spans="1:13" x14ac:dyDescent="0.25">
      <c r="A118" s="39"/>
      <c r="B118" s="99" t="s">
        <v>82</v>
      </c>
      <c r="C118" s="38"/>
      <c r="D118" s="38"/>
      <c r="E118" s="12"/>
      <c r="F118" s="12"/>
      <c r="G118" s="12"/>
      <c r="H118" s="12"/>
      <c r="I118" s="12"/>
      <c r="J118" s="12"/>
      <c r="K118" s="12"/>
      <c r="L118" s="12"/>
      <c r="M118" s="40"/>
    </row>
    <row r="119" spans="1:13" x14ac:dyDescent="0.25">
      <c r="A119" s="39"/>
      <c r="B119" s="99" t="s">
        <v>83</v>
      </c>
      <c r="C119" s="38"/>
      <c r="D119" s="38"/>
      <c r="E119" s="12"/>
      <c r="F119" s="12"/>
      <c r="G119" s="12"/>
      <c r="H119" s="12"/>
      <c r="I119" s="12"/>
      <c r="J119" s="12"/>
      <c r="K119" s="12"/>
      <c r="L119" s="12"/>
      <c r="M119" s="40"/>
    </row>
    <row r="120" spans="1:13" x14ac:dyDescent="0.25">
      <c r="A120" s="39"/>
      <c r="B120" s="99" t="s">
        <v>84</v>
      </c>
      <c r="C120" s="38"/>
      <c r="D120" s="38"/>
      <c r="E120" s="12"/>
      <c r="F120" s="12"/>
      <c r="G120" s="12"/>
      <c r="H120" s="12"/>
      <c r="I120" s="12"/>
      <c r="J120" s="12"/>
      <c r="K120" s="12"/>
      <c r="L120" s="12"/>
      <c r="M120" s="40"/>
    </row>
    <row r="121" spans="1:13" x14ac:dyDescent="0.25">
      <c r="A121" s="39">
        <v>51</v>
      </c>
      <c r="B121" s="98" t="s">
        <v>87</v>
      </c>
      <c r="C121" s="83" t="s">
        <v>24</v>
      </c>
      <c r="D121" s="12"/>
      <c r="E121" s="12">
        <v>30</v>
      </c>
      <c r="F121" s="12"/>
      <c r="G121" s="12">
        <v>15</v>
      </c>
      <c r="H121" s="12"/>
      <c r="I121" s="12">
        <f>SUM(E121:H121)</f>
        <v>45</v>
      </c>
      <c r="J121" s="12">
        <v>0</v>
      </c>
      <c r="K121" s="12">
        <f t="shared" ref="K121" si="38">SUM(I121:J121)</f>
        <v>45</v>
      </c>
      <c r="L121" s="12">
        <f>K121/15</f>
        <v>3</v>
      </c>
      <c r="M121" s="40"/>
    </row>
    <row r="122" spans="1:13" x14ac:dyDescent="0.25">
      <c r="A122" s="149" t="s">
        <v>19</v>
      </c>
      <c r="B122" s="150"/>
      <c r="C122" s="150"/>
      <c r="D122" s="151"/>
      <c r="E122" s="26">
        <f t="shared" ref="E122:K122" si="39">SUM(E114:E121)</f>
        <v>45</v>
      </c>
      <c r="F122" s="26">
        <f t="shared" si="39"/>
        <v>45</v>
      </c>
      <c r="G122" s="26">
        <f t="shared" si="39"/>
        <v>30</v>
      </c>
      <c r="H122" s="26">
        <f t="shared" si="39"/>
        <v>0</v>
      </c>
      <c r="I122" s="120">
        <f t="shared" si="39"/>
        <v>120</v>
      </c>
      <c r="J122" s="120">
        <f t="shared" si="39"/>
        <v>270</v>
      </c>
      <c r="K122" s="120">
        <f t="shared" si="39"/>
        <v>390</v>
      </c>
      <c r="L122" s="120">
        <f>L114+L115+L121</f>
        <v>26</v>
      </c>
      <c r="M122" s="41"/>
    </row>
    <row r="123" spans="1:13" ht="15.75" thickBot="1" x14ac:dyDescent="0.3">
      <c r="A123" s="152"/>
      <c r="B123" s="153"/>
      <c r="C123" s="153"/>
      <c r="D123" s="154"/>
      <c r="E123" s="123">
        <f>SUM(E122:F122)</f>
        <v>90</v>
      </c>
      <c r="F123" s="123"/>
      <c r="G123" s="123">
        <f>SUM(G122:H122)</f>
        <v>30</v>
      </c>
      <c r="H123" s="123"/>
      <c r="I123" s="123"/>
      <c r="J123" s="123"/>
      <c r="K123" s="123"/>
      <c r="L123" s="123"/>
      <c r="M123" s="42"/>
    </row>
    <row r="124" spans="1:13" ht="15.75" thickBot="1" x14ac:dyDescent="0.3">
      <c r="B124" s="20"/>
      <c r="C124" s="20"/>
      <c r="D124" s="89"/>
      <c r="E124" s="20"/>
      <c r="F124" s="17"/>
      <c r="G124" s="17"/>
      <c r="H124" s="17"/>
      <c r="I124" s="20"/>
      <c r="J124" s="20"/>
      <c r="K124" s="21"/>
      <c r="L124" s="20"/>
      <c r="M124" s="1"/>
    </row>
    <row r="125" spans="1:13" x14ac:dyDescent="0.25">
      <c r="A125" s="138" t="s">
        <v>86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40"/>
    </row>
    <row r="126" spans="1:13" ht="14.45" customHeight="1" x14ac:dyDescent="0.25">
      <c r="A126" s="119" t="s">
        <v>9</v>
      </c>
      <c r="B126" s="120" t="s">
        <v>10</v>
      </c>
      <c r="C126" s="120" t="s">
        <v>11</v>
      </c>
      <c r="D126" s="121" t="s">
        <v>12</v>
      </c>
      <c r="E126" s="124" t="s">
        <v>13</v>
      </c>
      <c r="F126" s="125"/>
      <c r="G126" s="125"/>
      <c r="H126" s="125"/>
      <c r="I126" s="125"/>
      <c r="J126" s="125"/>
      <c r="K126" s="125"/>
      <c r="L126" s="126"/>
      <c r="M126" s="122" t="s">
        <v>14</v>
      </c>
    </row>
    <row r="127" spans="1:13" ht="21" customHeight="1" x14ac:dyDescent="0.25">
      <c r="A127" s="119"/>
      <c r="B127" s="120"/>
      <c r="C127" s="120"/>
      <c r="D127" s="121"/>
      <c r="E127" s="30" t="s">
        <v>15</v>
      </c>
      <c r="F127" s="30" t="s">
        <v>16</v>
      </c>
      <c r="G127" s="26" t="s">
        <v>17</v>
      </c>
      <c r="H127" s="26" t="s">
        <v>18</v>
      </c>
      <c r="I127" s="30" t="s">
        <v>19</v>
      </c>
      <c r="J127" s="26" t="s">
        <v>20</v>
      </c>
      <c r="K127" s="26" t="s">
        <v>21</v>
      </c>
      <c r="L127" s="26" t="s">
        <v>22</v>
      </c>
      <c r="M127" s="122"/>
    </row>
    <row r="128" spans="1:13" x14ac:dyDescent="0.25">
      <c r="A128" s="39">
        <v>52</v>
      </c>
      <c r="B128" s="103" t="s">
        <v>85</v>
      </c>
      <c r="C128" s="80" t="s">
        <v>136</v>
      </c>
      <c r="D128" s="84"/>
      <c r="E128" s="84">
        <v>0</v>
      </c>
      <c r="F128" s="84">
        <v>0</v>
      </c>
      <c r="G128" s="84">
        <v>30</v>
      </c>
      <c r="H128" s="32">
        <v>0</v>
      </c>
      <c r="I128" s="32">
        <f>SUM(E128:H128)</f>
        <v>30</v>
      </c>
      <c r="J128" s="32">
        <v>0</v>
      </c>
      <c r="K128" s="32">
        <f>SUM(I128:J128)</f>
        <v>30</v>
      </c>
      <c r="L128" s="32">
        <f>K128/15</f>
        <v>2</v>
      </c>
      <c r="M128" s="46"/>
    </row>
    <row r="129" spans="1:13" x14ac:dyDescent="0.25">
      <c r="A129" s="39">
        <v>53</v>
      </c>
      <c r="B129" s="103" t="s">
        <v>48</v>
      </c>
      <c r="C129" s="80" t="s">
        <v>136</v>
      </c>
      <c r="D129" s="84"/>
      <c r="E129" s="84">
        <v>0</v>
      </c>
      <c r="F129" s="84">
        <v>0</v>
      </c>
      <c r="G129" s="84">
        <v>30</v>
      </c>
      <c r="H129" s="32">
        <v>0</v>
      </c>
      <c r="I129" s="32">
        <f>SUM(E129:H129)</f>
        <v>30</v>
      </c>
      <c r="J129" s="32">
        <v>0</v>
      </c>
      <c r="K129" s="32">
        <f>SUM(I129:J129)</f>
        <v>30</v>
      </c>
      <c r="L129" s="32">
        <f t="shared" ref="L129:L131" si="40">K129/15</f>
        <v>2</v>
      </c>
      <c r="M129" s="46"/>
    </row>
    <row r="130" spans="1:13" x14ac:dyDescent="0.25">
      <c r="A130" s="39">
        <v>54</v>
      </c>
      <c r="B130" s="96" t="s">
        <v>88</v>
      </c>
      <c r="C130" s="12" t="s">
        <v>32</v>
      </c>
      <c r="D130" s="12"/>
      <c r="E130" s="12">
        <v>0</v>
      </c>
      <c r="F130" s="12">
        <v>0</v>
      </c>
      <c r="G130" s="12">
        <v>0</v>
      </c>
      <c r="H130" s="12">
        <v>0</v>
      </c>
      <c r="I130" s="32">
        <f t="shared" ref="I130:I131" si="41">SUM(E130:H130)</f>
        <v>0</v>
      </c>
      <c r="J130" s="12">
        <v>270</v>
      </c>
      <c r="K130" s="32">
        <f t="shared" ref="K130:K131" si="42">SUM(I130:J130)</f>
        <v>270</v>
      </c>
      <c r="L130" s="32">
        <f t="shared" si="40"/>
        <v>18</v>
      </c>
      <c r="M130" s="40"/>
    </row>
    <row r="131" spans="1:13" x14ac:dyDescent="0.25">
      <c r="A131" s="39">
        <v>55</v>
      </c>
      <c r="B131" s="96" t="s">
        <v>89</v>
      </c>
      <c r="C131" s="12" t="s">
        <v>24</v>
      </c>
      <c r="D131" s="12"/>
      <c r="E131" s="12">
        <v>15</v>
      </c>
      <c r="F131" s="12">
        <v>0</v>
      </c>
      <c r="G131" s="12">
        <v>30</v>
      </c>
      <c r="H131" s="12">
        <v>0</v>
      </c>
      <c r="I131" s="32">
        <f t="shared" si="41"/>
        <v>45</v>
      </c>
      <c r="J131" s="12">
        <v>0</v>
      </c>
      <c r="K131" s="32">
        <f t="shared" si="42"/>
        <v>45</v>
      </c>
      <c r="L131" s="32">
        <f t="shared" si="40"/>
        <v>3</v>
      </c>
      <c r="M131" s="40"/>
    </row>
    <row r="132" spans="1:13" x14ac:dyDescent="0.25">
      <c r="A132" s="149" t="s">
        <v>19</v>
      </c>
      <c r="B132" s="150"/>
      <c r="C132" s="150"/>
      <c r="D132" s="151"/>
      <c r="E132" s="26">
        <f>SUM(E128:E131)</f>
        <v>15</v>
      </c>
      <c r="F132" s="26">
        <f>SUM(F128:F131)</f>
        <v>0</v>
      </c>
      <c r="G132" s="26">
        <f>SUM(G128:G131)</f>
        <v>90</v>
      </c>
      <c r="H132" s="26">
        <f>SUM(H128:H131)</f>
        <v>0</v>
      </c>
      <c r="I132" s="120">
        <f>SUM(,I128:I131)</f>
        <v>105</v>
      </c>
      <c r="J132" s="120">
        <f>SUM(J128:J131)</f>
        <v>270</v>
      </c>
      <c r="K132" s="120">
        <f>SUM(K128:K131)</f>
        <v>375</v>
      </c>
      <c r="L132" s="120">
        <f>L128+L129+L130+L131</f>
        <v>25</v>
      </c>
      <c r="M132" s="41"/>
    </row>
    <row r="133" spans="1:13" ht="15.75" thickBot="1" x14ac:dyDescent="0.3">
      <c r="A133" s="152"/>
      <c r="B133" s="153"/>
      <c r="C133" s="153"/>
      <c r="D133" s="154"/>
      <c r="E133" s="123">
        <f>SUM(E132:F132)</f>
        <v>15</v>
      </c>
      <c r="F133" s="123"/>
      <c r="G133" s="123">
        <f>SUM(G132:H132)</f>
        <v>90</v>
      </c>
      <c r="H133" s="123"/>
      <c r="I133" s="123"/>
      <c r="J133" s="123"/>
      <c r="K133" s="123"/>
      <c r="L133" s="123"/>
      <c r="M133" s="42"/>
    </row>
    <row r="134" spans="1:13" ht="15.75" thickBot="1" x14ac:dyDescent="0.3">
      <c r="B134" s="5"/>
      <c r="C134" s="4"/>
      <c r="D134" s="4"/>
      <c r="E134" s="3"/>
      <c r="F134" s="2"/>
      <c r="G134" s="2"/>
      <c r="H134" s="2"/>
      <c r="I134" s="3"/>
      <c r="J134" s="3"/>
      <c r="K134" s="6"/>
      <c r="L134" s="3"/>
      <c r="M134" s="3"/>
    </row>
    <row r="135" spans="1:13" x14ac:dyDescent="0.25">
      <c r="A135" s="157" t="s">
        <v>90</v>
      </c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9"/>
    </row>
    <row r="136" spans="1:13" x14ac:dyDescent="0.25">
      <c r="A136" s="78" t="s">
        <v>9</v>
      </c>
      <c r="B136" s="113" t="s">
        <v>10</v>
      </c>
      <c r="C136" s="34" t="s">
        <v>11</v>
      </c>
      <c r="D136" s="90" t="s">
        <v>12</v>
      </c>
      <c r="E136" s="34" t="s">
        <v>15</v>
      </c>
      <c r="F136" s="34" t="s">
        <v>16</v>
      </c>
      <c r="G136" s="34" t="s">
        <v>17</v>
      </c>
      <c r="H136" s="34" t="s">
        <v>18</v>
      </c>
      <c r="I136" s="34" t="s">
        <v>19</v>
      </c>
      <c r="J136" s="34" t="s">
        <v>20</v>
      </c>
      <c r="K136" s="34" t="s">
        <v>21</v>
      </c>
      <c r="L136" s="34" t="s">
        <v>22</v>
      </c>
      <c r="M136" s="79" t="s">
        <v>91</v>
      </c>
    </row>
    <row r="137" spans="1:13" x14ac:dyDescent="0.25">
      <c r="A137" s="39">
        <v>56</v>
      </c>
      <c r="B137" s="104" t="s">
        <v>92</v>
      </c>
      <c r="C137" s="9" t="s">
        <v>28</v>
      </c>
      <c r="D137" s="9"/>
      <c r="E137" s="9">
        <v>100</v>
      </c>
      <c r="F137" s="9">
        <v>150</v>
      </c>
      <c r="G137" s="9">
        <v>0</v>
      </c>
      <c r="H137" s="9">
        <v>0</v>
      </c>
      <c r="I137" s="9">
        <f>SUM(E137:F137)</f>
        <v>250</v>
      </c>
      <c r="J137" s="11">
        <v>0</v>
      </c>
      <c r="K137" s="10">
        <f>SUM(I137:J137)</f>
        <v>250</v>
      </c>
      <c r="L137" s="24">
        <v>0</v>
      </c>
      <c r="M137" s="40"/>
    </row>
    <row r="138" spans="1:13" x14ac:dyDescent="0.25">
      <c r="A138" s="47"/>
      <c r="B138" s="102" t="s">
        <v>93</v>
      </c>
      <c r="C138" s="37"/>
      <c r="D138" s="91"/>
      <c r="E138" s="9">
        <v>30</v>
      </c>
      <c r="F138" s="9">
        <v>0</v>
      </c>
      <c r="G138" s="9">
        <v>0</v>
      </c>
      <c r="H138" s="9">
        <v>0</v>
      </c>
      <c r="I138" s="9"/>
      <c r="J138" s="11">
        <v>0</v>
      </c>
      <c r="K138" s="10"/>
      <c r="L138" s="9">
        <v>0</v>
      </c>
      <c r="M138" s="40"/>
    </row>
    <row r="139" spans="1:13" x14ac:dyDescent="0.25">
      <c r="A139" s="47"/>
      <c r="B139" s="102" t="s">
        <v>94</v>
      </c>
      <c r="C139" s="37"/>
      <c r="D139" s="91"/>
      <c r="E139" s="9">
        <v>30</v>
      </c>
      <c r="F139" s="9">
        <v>0</v>
      </c>
      <c r="G139" s="9">
        <v>0</v>
      </c>
      <c r="H139" s="9">
        <v>0</v>
      </c>
      <c r="I139" s="9"/>
      <c r="J139" s="11">
        <v>0</v>
      </c>
      <c r="K139" s="10"/>
      <c r="L139" s="9">
        <v>0</v>
      </c>
      <c r="M139" s="40"/>
    </row>
    <row r="140" spans="1:13" x14ac:dyDescent="0.25">
      <c r="A140" s="47"/>
      <c r="B140" s="102" t="s">
        <v>95</v>
      </c>
      <c r="C140" s="37"/>
      <c r="D140" s="91"/>
      <c r="E140" s="9">
        <v>40</v>
      </c>
      <c r="F140" s="9">
        <v>0</v>
      </c>
      <c r="G140" s="9">
        <v>0</v>
      </c>
      <c r="H140" s="9">
        <v>0</v>
      </c>
      <c r="I140" s="9"/>
      <c r="J140" s="11">
        <v>0</v>
      </c>
      <c r="K140" s="10"/>
      <c r="L140" s="9">
        <v>0</v>
      </c>
      <c r="M140" s="40"/>
    </row>
    <row r="141" spans="1:13" ht="15.75" thickBot="1" x14ac:dyDescent="0.3">
      <c r="A141" s="48"/>
      <c r="B141" s="109" t="s">
        <v>96</v>
      </c>
      <c r="C141" s="49"/>
      <c r="D141" s="92"/>
      <c r="E141" s="50">
        <v>0</v>
      </c>
      <c r="F141" s="50">
        <v>150</v>
      </c>
      <c r="G141" s="50">
        <v>0</v>
      </c>
      <c r="H141" s="50">
        <v>0</v>
      </c>
      <c r="I141" s="50"/>
      <c r="J141" s="51">
        <v>0</v>
      </c>
      <c r="K141" s="52"/>
      <c r="L141" s="50">
        <v>0</v>
      </c>
      <c r="M141" s="53"/>
    </row>
    <row r="142" spans="1:13" ht="15.75" thickBot="1" x14ac:dyDescent="0.3">
      <c r="B142" s="54"/>
      <c r="C142" s="55"/>
      <c r="D142" s="93"/>
      <c r="E142" s="1"/>
      <c r="F142" s="1"/>
      <c r="G142" s="1"/>
      <c r="H142" s="1"/>
      <c r="I142" s="1"/>
      <c r="J142" s="27"/>
      <c r="K142" s="6"/>
      <c r="L142" s="1"/>
      <c r="M142" s="1"/>
    </row>
    <row r="143" spans="1:13" x14ac:dyDescent="0.25">
      <c r="A143" s="166" t="s">
        <v>97</v>
      </c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8"/>
    </row>
    <row r="144" spans="1:13" ht="14.45" customHeight="1" x14ac:dyDescent="0.25">
      <c r="A144" s="149" t="s">
        <v>10</v>
      </c>
      <c r="B144" s="150"/>
      <c r="C144" s="150"/>
      <c r="D144" s="151"/>
      <c r="E144" s="133" t="s">
        <v>13</v>
      </c>
      <c r="F144" s="133"/>
      <c r="G144" s="133"/>
      <c r="H144" s="133"/>
      <c r="I144" s="133"/>
      <c r="J144" s="133"/>
      <c r="K144" s="133"/>
      <c r="L144" s="133"/>
      <c r="M144" s="122" t="s">
        <v>14</v>
      </c>
    </row>
    <row r="145" spans="1:13" ht="21" customHeight="1" x14ac:dyDescent="0.25">
      <c r="A145" s="169"/>
      <c r="B145" s="156"/>
      <c r="C145" s="156"/>
      <c r="D145" s="170"/>
      <c r="E145" s="33" t="s">
        <v>15</v>
      </c>
      <c r="F145" s="33" t="s">
        <v>16</v>
      </c>
      <c r="G145" s="34" t="s">
        <v>17</v>
      </c>
      <c r="H145" s="34" t="s">
        <v>18</v>
      </c>
      <c r="I145" s="33" t="s">
        <v>19</v>
      </c>
      <c r="J145" s="34" t="s">
        <v>20</v>
      </c>
      <c r="K145" s="34" t="s">
        <v>21</v>
      </c>
      <c r="L145" s="34" t="s">
        <v>22</v>
      </c>
      <c r="M145" s="122"/>
    </row>
    <row r="146" spans="1:13" x14ac:dyDescent="0.25">
      <c r="A146" s="47"/>
      <c r="B146" s="110" t="s">
        <v>98</v>
      </c>
      <c r="C146" s="35"/>
      <c r="D146" s="91"/>
      <c r="E146" s="9">
        <v>30</v>
      </c>
      <c r="F146" s="9">
        <v>0</v>
      </c>
      <c r="G146" s="9">
        <v>15</v>
      </c>
      <c r="H146" s="9">
        <v>0</v>
      </c>
      <c r="I146" s="9">
        <f>SUM(E146:H146)</f>
        <v>45</v>
      </c>
      <c r="J146" s="9">
        <v>0</v>
      </c>
      <c r="K146" s="9">
        <f>I146</f>
        <v>45</v>
      </c>
      <c r="L146" s="32">
        <f t="shared" ref="L146:L150" si="43">K146/15</f>
        <v>3</v>
      </c>
      <c r="M146" s="40"/>
    </row>
    <row r="147" spans="1:13" x14ac:dyDescent="0.25">
      <c r="A147" s="47"/>
      <c r="B147" s="111" t="s">
        <v>99</v>
      </c>
      <c r="C147" s="36"/>
      <c r="D147" s="94"/>
      <c r="E147" s="9">
        <v>30</v>
      </c>
      <c r="F147" s="9">
        <v>0</v>
      </c>
      <c r="G147" s="9">
        <v>15</v>
      </c>
      <c r="H147" s="9">
        <v>0</v>
      </c>
      <c r="I147" s="9">
        <f t="shared" ref="I147:I150" si="44">SUM(E147:H147)</f>
        <v>45</v>
      </c>
      <c r="J147" s="9">
        <v>0</v>
      </c>
      <c r="K147" s="9">
        <f t="shared" ref="K147:K150" si="45">I147</f>
        <v>45</v>
      </c>
      <c r="L147" s="32">
        <f t="shared" si="43"/>
        <v>3</v>
      </c>
      <c r="M147" s="40"/>
    </row>
    <row r="148" spans="1:13" x14ac:dyDescent="0.25">
      <c r="A148" s="47"/>
      <c r="B148" s="111" t="s">
        <v>100</v>
      </c>
      <c r="C148" s="36"/>
      <c r="D148" s="94"/>
      <c r="E148" s="9">
        <v>30</v>
      </c>
      <c r="F148" s="9">
        <v>0</v>
      </c>
      <c r="G148" s="9">
        <v>15</v>
      </c>
      <c r="H148" s="9">
        <v>0</v>
      </c>
      <c r="I148" s="9">
        <f t="shared" si="44"/>
        <v>45</v>
      </c>
      <c r="J148" s="9">
        <v>0</v>
      </c>
      <c r="K148" s="9">
        <f t="shared" si="45"/>
        <v>45</v>
      </c>
      <c r="L148" s="32">
        <f t="shared" si="43"/>
        <v>3</v>
      </c>
      <c r="M148" s="40"/>
    </row>
    <row r="149" spans="1:13" x14ac:dyDescent="0.25">
      <c r="A149" s="47"/>
      <c r="B149" s="111" t="s">
        <v>101</v>
      </c>
      <c r="C149" s="36"/>
      <c r="D149" s="94"/>
      <c r="E149" s="9">
        <v>30</v>
      </c>
      <c r="F149" s="9">
        <v>0</v>
      </c>
      <c r="G149" s="9">
        <v>15</v>
      </c>
      <c r="H149" s="9">
        <v>0</v>
      </c>
      <c r="I149" s="9">
        <f t="shared" si="44"/>
        <v>45</v>
      </c>
      <c r="J149" s="9">
        <v>0</v>
      </c>
      <c r="K149" s="9">
        <f t="shared" si="45"/>
        <v>45</v>
      </c>
      <c r="L149" s="32">
        <f t="shared" si="43"/>
        <v>3</v>
      </c>
      <c r="M149" s="40"/>
    </row>
    <row r="150" spans="1:13" ht="15.75" thickBot="1" x14ac:dyDescent="0.3">
      <c r="A150" s="48"/>
      <c r="B150" s="112" t="s">
        <v>102</v>
      </c>
      <c r="C150" s="56"/>
      <c r="D150" s="95"/>
      <c r="E150" s="50">
        <v>30</v>
      </c>
      <c r="F150" s="50">
        <v>0</v>
      </c>
      <c r="G150" s="50">
        <v>15</v>
      </c>
      <c r="H150" s="50">
        <v>0</v>
      </c>
      <c r="I150" s="50">
        <f t="shared" si="44"/>
        <v>45</v>
      </c>
      <c r="J150" s="50">
        <v>0</v>
      </c>
      <c r="K150" s="50">
        <f t="shared" si="45"/>
        <v>45</v>
      </c>
      <c r="L150" s="32">
        <f t="shared" si="43"/>
        <v>3</v>
      </c>
      <c r="M150" s="53"/>
    </row>
    <row r="151" spans="1:13" ht="15.75" thickBot="1" x14ac:dyDescent="0.3">
      <c r="B151" s="1"/>
      <c r="C151" s="1"/>
      <c r="D151" s="86"/>
      <c r="E151" s="1"/>
      <c r="F151" s="1"/>
      <c r="G151" s="1"/>
      <c r="H151" s="1"/>
      <c r="I151" s="1"/>
      <c r="J151" s="7"/>
      <c r="K151" s="7"/>
      <c r="L151" s="1"/>
      <c r="M151" s="1"/>
    </row>
    <row r="152" spans="1:13" ht="15.75" thickBot="1" x14ac:dyDescent="0.3">
      <c r="A152" s="134" t="s">
        <v>103</v>
      </c>
      <c r="B152" s="135"/>
      <c r="C152" s="62" t="s">
        <v>26</v>
      </c>
      <c r="D152" s="62" t="s">
        <v>30</v>
      </c>
      <c r="E152" s="63" t="s">
        <v>15</v>
      </c>
      <c r="F152" s="63" t="s">
        <v>16</v>
      </c>
      <c r="G152" s="63" t="s">
        <v>20</v>
      </c>
      <c r="H152" s="63" t="s">
        <v>104</v>
      </c>
      <c r="I152" s="64" t="s">
        <v>105</v>
      </c>
      <c r="J152" s="64" t="s">
        <v>106</v>
      </c>
      <c r="K152" s="65" t="s">
        <v>107</v>
      </c>
    </row>
    <row r="153" spans="1:13" ht="15.75" thickBot="1" x14ac:dyDescent="0.3">
      <c r="A153" s="136" t="s">
        <v>108</v>
      </c>
      <c r="B153" s="137"/>
      <c r="C153" s="58">
        <f>H25</f>
        <v>0</v>
      </c>
      <c r="D153" s="58">
        <f>G25</f>
        <v>105</v>
      </c>
      <c r="E153" s="58">
        <f>E25</f>
        <v>195</v>
      </c>
      <c r="F153" s="58">
        <f>F25</f>
        <v>45</v>
      </c>
      <c r="G153" s="58">
        <f>J25</f>
        <v>30</v>
      </c>
      <c r="H153" s="58">
        <v>0</v>
      </c>
      <c r="I153" s="58">
        <v>0</v>
      </c>
      <c r="J153" s="28">
        <f>SUM(C153:I153)</f>
        <v>375</v>
      </c>
      <c r="K153" s="61">
        <f>J153/15</f>
        <v>25</v>
      </c>
    </row>
    <row r="154" spans="1:13" ht="15.75" thickBot="1" x14ac:dyDescent="0.3">
      <c r="A154" s="136" t="s">
        <v>109</v>
      </c>
      <c r="B154" s="137"/>
      <c r="C154" s="28">
        <f>H37</f>
        <v>0</v>
      </c>
      <c r="D154" s="85">
        <f>G37</f>
        <v>120</v>
      </c>
      <c r="E154" s="28">
        <f>E37</f>
        <v>165</v>
      </c>
      <c r="F154" s="28">
        <f>F37</f>
        <v>90</v>
      </c>
      <c r="G154" s="28">
        <v>0</v>
      </c>
      <c r="H154" s="28">
        <v>0</v>
      </c>
      <c r="I154" s="28">
        <v>0</v>
      </c>
      <c r="J154" s="28">
        <f t="shared" ref="J154:J161" si="46">SUM(C154:I154)</f>
        <v>375</v>
      </c>
      <c r="K154" s="61">
        <f t="shared" ref="K154:K162" si="47">J154/15</f>
        <v>25</v>
      </c>
    </row>
    <row r="155" spans="1:13" ht="15.75" thickBot="1" x14ac:dyDescent="0.3">
      <c r="A155" s="136" t="s">
        <v>110</v>
      </c>
      <c r="B155" s="137"/>
      <c r="C155" s="28">
        <f>H48</f>
        <v>0</v>
      </c>
      <c r="D155" s="85">
        <f>G48</f>
        <v>135</v>
      </c>
      <c r="E155" s="28">
        <f>E48</f>
        <v>135</v>
      </c>
      <c r="F155" s="28">
        <f>F48</f>
        <v>105</v>
      </c>
      <c r="G155" s="28">
        <v>0</v>
      </c>
      <c r="H155" s="28">
        <v>0</v>
      </c>
      <c r="I155" s="28">
        <v>0</v>
      </c>
      <c r="J155" s="28">
        <f t="shared" si="46"/>
        <v>375</v>
      </c>
      <c r="K155" s="61">
        <f t="shared" si="47"/>
        <v>25</v>
      </c>
    </row>
    <row r="156" spans="1:13" ht="15.75" thickBot="1" x14ac:dyDescent="0.3">
      <c r="A156" s="136" t="s">
        <v>111</v>
      </c>
      <c r="B156" s="137"/>
      <c r="C156" s="28">
        <f>H59</f>
        <v>0</v>
      </c>
      <c r="D156" s="85">
        <f>G59</f>
        <v>120</v>
      </c>
      <c r="E156" s="28">
        <f>E59</f>
        <v>180</v>
      </c>
      <c r="F156" s="28">
        <f>F59</f>
        <v>75</v>
      </c>
      <c r="G156" s="28">
        <v>0</v>
      </c>
      <c r="H156" s="28">
        <v>0</v>
      </c>
      <c r="I156" s="28">
        <v>0</v>
      </c>
      <c r="J156" s="28">
        <f t="shared" si="46"/>
        <v>375</v>
      </c>
      <c r="K156" s="61">
        <f t="shared" si="47"/>
        <v>25</v>
      </c>
    </row>
    <row r="157" spans="1:13" ht="15.75" thickBot="1" x14ac:dyDescent="0.3">
      <c r="A157" s="136" t="s">
        <v>112</v>
      </c>
      <c r="B157" s="137"/>
      <c r="C157" s="28">
        <f>H71</f>
        <v>0</v>
      </c>
      <c r="D157" s="85">
        <f>G71</f>
        <v>120</v>
      </c>
      <c r="E157" s="28">
        <f>E71</f>
        <v>175</v>
      </c>
      <c r="F157" s="28">
        <f>F71</f>
        <v>95</v>
      </c>
      <c r="G157" s="28">
        <v>0</v>
      </c>
      <c r="H157" s="28">
        <v>0</v>
      </c>
      <c r="I157" s="28">
        <v>0</v>
      </c>
      <c r="J157" s="28">
        <f t="shared" si="46"/>
        <v>390</v>
      </c>
      <c r="K157" s="61">
        <f t="shared" si="47"/>
        <v>26</v>
      </c>
    </row>
    <row r="158" spans="1:13" ht="15.75" thickBot="1" x14ac:dyDescent="0.3">
      <c r="A158" s="136" t="s">
        <v>113</v>
      </c>
      <c r="B158" s="137"/>
      <c r="C158" s="28">
        <f>H83</f>
        <v>0</v>
      </c>
      <c r="D158" s="85">
        <f>G83</f>
        <v>120</v>
      </c>
      <c r="E158" s="28">
        <f>E83</f>
        <v>150</v>
      </c>
      <c r="F158" s="28">
        <f>F83</f>
        <v>105</v>
      </c>
      <c r="G158" s="28">
        <v>0</v>
      </c>
      <c r="H158" s="28">
        <v>0</v>
      </c>
      <c r="I158" s="28">
        <v>0</v>
      </c>
      <c r="J158" s="28">
        <f t="shared" si="46"/>
        <v>375</v>
      </c>
      <c r="K158" s="61">
        <f t="shared" si="47"/>
        <v>25</v>
      </c>
    </row>
    <row r="159" spans="1:13" ht="15.75" thickBot="1" x14ac:dyDescent="0.3">
      <c r="A159" s="136" t="s">
        <v>114</v>
      </c>
      <c r="B159" s="137"/>
      <c r="C159" s="28">
        <f>H95</f>
        <v>0</v>
      </c>
      <c r="D159" s="85">
        <f>G95</f>
        <v>120</v>
      </c>
      <c r="E159" s="28">
        <f>E95</f>
        <v>120</v>
      </c>
      <c r="F159" s="28">
        <f>F95</f>
        <v>135</v>
      </c>
      <c r="G159" s="28">
        <v>0</v>
      </c>
      <c r="H159" s="28">
        <v>0</v>
      </c>
      <c r="I159" s="28">
        <v>0</v>
      </c>
      <c r="J159" s="28">
        <f t="shared" si="46"/>
        <v>375</v>
      </c>
      <c r="K159" s="61">
        <f t="shared" si="47"/>
        <v>25</v>
      </c>
    </row>
    <row r="160" spans="1:13" ht="15.75" thickBot="1" x14ac:dyDescent="0.3">
      <c r="A160" s="136" t="s">
        <v>115</v>
      </c>
      <c r="B160" s="137"/>
      <c r="C160" s="28">
        <f>H108</f>
        <v>0</v>
      </c>
      <c r="D160" s="85">
        <f>G108</f>
        <v>135</v>
      </c>
      <c r="E160" s="28">
        <f>E108</f>
        <v>90</v>
      </c>
      <c r="F160" s="28">
        <f>F108</f>
        <v>150</v>
      </c>
      <c r="G160" s="28">
        <v>0</v>
      </c>
      <c r="H160" s="28">
        <v>0</v>
      </c>
      <c r="I160" s="28">
        <v>0</v>
      </c>
      <c r="J160" s="28">
        <f t="shared" si="46"/>
        <v>375</v>
      </c>
      <c r="K160" s="61">
        <f t="shared" si="47"/>
        <v>25</v>
      </c>
    </row>
    <row r="161" spans="1:11" ht="15.75" thickBot="1" x14ac:dyDescent="0.3">
      <c r="A161" s="136" t="s">
        <v>116</v>
      </c>
      <c r="B161" s="137"/>
      <c r="C161" s="28">
        <f>H122</f>
        <v>0</v>
      </c>
      <c r="D161" s="85">
        <f>G122</f>
        <v>30</v>
      </c>
      <c r="E161" s="28">
        <f>E122</f>
        <v>45</v>
      </c>
      <c r="F161" s="28">
        <f>F122</f>
        <v>45</v>
      </c>
      <c r="G161" s="28">
        <f>J122</f>
        <v>270</v>
      </c>
      <c r="H161" s="28">
        <v>0</v>
      </c>
      <c r="I161" s="28">
        <v>0</v>
      </c>
      <c r="J161" s="28">
        <f t="shared" si="46"/>
        <v>390</v>
      </c>
      <c r="K161" s="61">
        <f t="shared" si="47"/>
        <v>26</v>
      </c>
    </row>
    <row r="162" spans="1:11" x14ac:dyDescent="0.25">
      <c r="A162" s="136" t="s">
        <v>117</v>
      </c>
      <c r="B162" s="137"/>
      <c r="C162" s="28">
        <f>H132</f>
        <v>0</v>
      </c>
      <c r="D162" s="85">
        <f>G132</f>
        <v>90</v>
      </c>
      <c r="E162" s="28">
        <f>E132</f>
        <v>15</v>
      </c>
      <c r="F162" s="28">
        <f>F132</f>
        <v>0</v>
      </c>
      <c r="G162" s="28">
        <f>J132</f>
        <v>270</v>
      </c>
      <c r="H162" s="28">
        <v>0</v>
      </c>
      <c r="I162" s="28">
        <v>45</v>
      </c>
      <c r="J162" s="28">
        <f>SUM(C162:H162)</f>
        <v>375</v>
      </c>
      <c r="K162" s="61">
        <f t="shared" si="47"/>
        <v>25</v>
      </c>
    </row>
    <row r="163" spans="1:11" x14ac:dyDescent="0.25">
      <c r="A163" s="142" t="s">
        <v>118</v>
      </c>
      <c r="B163" s="143"/>
      <c r="C163" s="28">
        <f>SUM(C153:C162)</f>
        <v>0</v>
      </c>
      <c r="D163" s="85">
        <f>SUM(D153:D162)</f>
        <v>1095</v>
      </c>
      <c r="E163" s="28">
        <f>SUM(E153:E162)</f>
        <v>1270</v>
      </c>
      <c r="F163" s="28">
        <f>SUM(F153:F162)</f>
        <v>845</v>
      </c>
      <c r="G163" s="28">
        <f>SUM(G153:G162)</f>
        <v>570</v>
      </c>
      <c r="H163" s="28">
        <v>220</v>
      </c>
      <c r="I163" s="28">
        <f>SUM(I153:I162)</f>
        <v>45</v>
      </c>
      <c r="J163" s="57">
        <f>SUM(C163:H163)</f>
        <v>4000</v>
      </c>
      <c r="K163" s="59"/>
    </row>
    <row r="164" spans="1:11" ht="15.75" thickBot="1" x14ac:dyDescent="0.3">
      <c r="A164" s="144" t="s">
        <v>119</v>
      </c>
      <c r="B164" s="145"/>
      <c r="C164" s="115">
        <f>C163/J163</f>
        <v>0</v>
      </c>
      <c r="D164" s="115">
        <f>D163/J163</f>
        <v>0.27374999999999999</v>
      </c>
      <c r="E164" s="115">
        <f>E163/J163</f>
        <v>0.3175</v>
      </c>
      <c r="F164" s="115">
        <f>F163/J163</f>
        <v>0.21124999999999999</v>
      </c>
      <c r="G164" s="115">
        <f>G163/J163</f>
        <v>0.14249999999999999</v>
      </c>
      <c r="H164" s="115">
        <f>H163/J163</f>
        <v>5.5E-2</v>
      </c>
      <c r="I164" s="115">
        <f>I163/J163</f>
        <v>1.125E-2</v>
      </c>
      <c r="J164" s="114">
        <v>1</v>
      </c>
      <c r="K164" s="60"/>
    </row>
    <row r="165" spans="1:11" ht="15.75" thickBot="1" x14ac:dyDescent="0.3">
      <c r="A165" s="127" t="s">
        <v>120</v>
      </c>
      <c r="B165" s="128"/>
      <c r="C165" s="129">
        <f>SUM(C164:D164)</f>
        <v>0.27374999999999999</v>
      </c>
      <c r="D165" s="130"/>
      <c r="G165" s="131">
        <f>SUM(G164:H164)</f>
        <v>0.19749999999999998</v>
      </c>
      <c r="H165" s="132"/>
    </row>
    <row r="167" spans="1:11" x14ac:dyDescent="0.25">
      <c r="A167" s="141" t="s">
        <v>121</v>
      </c>
      <c r="B167" s="141"/>
      <c r="C167" s="141"/>
      <c r="D167" s="141"/>
      <c r="E167" s="141"/>
      <c r="F167" s="141"/>
      <c r="G167" s="141"/>
      <c r="H167" s="141"/>
      <c r="I167" s="118">
        <f>J163</f>
        <v>4000</v>
      </c>
      <c r="J167" s="118"/>
      <c r="K167" s="118"/>
    </row>
    <row r="168" spans="1:11" x14ac:dyDescent="0.25">
      <c r="A168" s="116" t="s">
        <v>122</v>
      </c>
      <c r="B168" s="116"/>
      <c r="C168" s="116"/>
      <c r="D168" s="116"/>
      <c r="E168" s="116"/>
      <c r="F168" s="116"/>
      <c r="G168" s="116"/>
      <c r="H168" s="116"/>
      <c r="I168" s="117">
        <f>SUM(C163:E163)</f>
        <v>2365</v>
      </c>
      <c r="J168" s="117"/>
      <c r="K168" s="117"/>
    </row>
    <row r="169" spans="1:11" x14ac:dyDescent="0.25">
      <c r="A169" s="116" t="s">
        <v>123</v>
      </c>
      <c r="B169" s="116"/>
      <c r="C169" s="116"/>
      <c r="D169" s="116"/>
      <c r="E169" s="116"/>
      <c r="F169" s="116"/>
      <c r="G169" s="116"/>
      <c r="H169" s="116"/>
      <c r="I169" s="117">
        <f>F163</f>
        <v>845</v>
      </c>
      <c r="J169" s="117"/>
      <c r="K169" s="117"/>
    </row>
    <row r="170" spans="1:11" x14ac:dyDescent="0.25">
      <c r="A170" s="116" t="s">
        <v>124</v>
      </c>
      <c r="B170" s="116"/>
      <c r="C170" s="116"/>
      <c r="D170" s="116"/>
      <c r="E170" s="116"/>
      <c r="F170" s="116"/>
      <c r="G170" s="116"/>
      <c r="H170" s="116"/>
      <c r="I170" s="117">
        <f>G163</f>
        <v>570</v>
      </c>
      <c r="J170" s="117"/>
      <c r="K170" s="117"/>
    </row>
    <row r="171" spans="1:11" x14ac:dyDescent="0.25">
      <c r="A171" s="116" t="s">
        <v>125</v>
      </c>
      <c r="B171" s="116"/>
      <c r="C171" s="116"/>
      <c r="D171" s="116"/>
      <c r="E171" s="116"/>
      <c r="F171" s="116"/>
      <c r="G171" s="116"/>
      <c r="H171" s="116"/>
      <c r="I171" s="117">
        <f>H163</f>
        <v>220</v>
      </c>
      <c r="J171" s="117"/>
      <c r="K171" s="117"/>
    </row>
    <row r="172" spans="1:11" x14ac:dyDescent="0.25">
      <c r="A172" s="116" t="s">
        <v>95</v>
      </c>
      <c r="B172" s="116"/>
      <c r="C172" s="116"/>
      <c r="D172" s="116"/>
      <c r="E172" s="116"/>
      <c r="F172" s="116"/>
      <c r="G172" s="116"/>
      <c r="H172" s="116"/>
      <c r="I172" s="117">
        <f>K107+K94+K82+K70+K58+K47+K36</f>
        <v>420</v>
      </c>
      <c r="J172" s="117"/>
      <c r="K172" s="117"/>
    </row>
  </sheetData>
  <mergeCells count="177">
    <mergeCell ref="G109:H109"/>
    <mergeCell ref="I122:I123"/>
    <mergeCell ref="J122:J123"/>
    <mergeCell ref="K122:K123"/>
    <mergeCell ref="E123:F123"/>
    <mergeCell ref="G123:H123"/>
    <mergeCell ref="E112:L112"/>
    <mergeCell ref="B112:B113"/>
    <mergeCell ref="I108:I109"/>
    <mergeCell ref="J108:J109"/>
    <mergeCell ref="K108:K109"/>
    <mergeCell ref="L108:L109"/>
    <mergeCell ref="E109:F109"/>
    <mergeCell ref="A111:M111"/>
    <mergeCell ref="J83:J84"/>
    <mergeCell ref="K83:K84"/>
    <mergeCell ref="L83:L84"/>
    <mergeCell ref="E84:F84"/>
    <mergeCell ref="G84:H84"/>
    <mergeCell ref="E99:L99"/>
    <mergeCell ref="I95:I96"/>
    <mergeCell ref="J95:J96"/>
    <mergeCell ref="K95:K96"/>
    <mergeCell ref="L95:L96"/>
    <mergeCell ref="E96:F96"/>
    <mergeCell ref="G96:H96"/>
    <mergeCell ref="C99:C100"/>
    <mergeCell ref="A63:A64"/>
    <mergeCell ref="I37:I38"/>
    <mergeCell ref="J37:J38"/>
    <mergeCell ref="K37:K38"/>
    <mergeCell ref="L37:L38"/>
    <mergeCell ref="E38:F38"/>
    <mergeCell ref="G38:H38"/>
    <mergeCell ref="G26:H26"/>
    <mergeCell ref="E26:F26"/>
    <mergeCell ref="I25:I26"/>
    <mergeCell ref="J25:J26"/>
    <mergeCell ref="K25:K26"/>
    <mergeCell ref="L25:L26"/>
    <mergeCell ref="I59:I60"/>
    <mergeCell ref="J59:J60"/>
    <mergeCell ref="K59:K60"/>
    <mergeCell ref="L59:L60"/>
    <mergeCell ref="E60:F60"/>
    <mergeCell ref="G60:H60"/>
    <mergeCell ref="I71:I72"/>
    <mergeCell ref="J71:J72"/>
    <mergeCell ref="K71:K72"/>
    <mergeCell ref="I83:I84"/>
    <mergeCell ref="A132:D133"/>
    <mergeCell ref="A135:M135"/>
    <mergeCell ref="K48:K49"/>
    <mergeCell ref="L48:L49"/>
    <mergeCell ref="E49:F49"/>
    <mergeCell ref="N45:Q45"/>
    <mergeCell ref="D99:D100"/>
    <mergeCell ref="M99:M100"/>
    <mergeCell ref="A98:M98"/>
    <mergeCell ref="A108:D109"/>
    <mergeCell ref="E87:L87"/>
    <mergeCell ref="B99:B100"/>
    <mergeCell ref="E52:L52"/>
    <mergeCell ref="L71:L72"/>
    <mergeCell ref="E72:F72"/>
    <mergeCell ref="A83:D84"/>
    <mergeCell ref="A87:A88"/>
    <mergeCell ref="C87:C88"/>
    <mergeCell ref="D87:D88"/>
    <mergeCell ref="B87:B88"/>
    <mergeCell ref="M87:M88"/>
    <mergeCell ref="A86:M86"/>
    <mergeCell ref="A95:D96"/>
    <mergeCell ref="A99:A100"/>
    <mergeCell ref="A37:D38"/>
    <mergeCell ref="A41:A42"/>
    <mergeCell ref="C41:C42"/>
    <mergeCell ref="D41:D42"/>
    <mergeCell ref="B41:B42"/>
    <mergeCell ref="M41:M42"/>
    <mergeCell ref="A40:M40"/>
    <mergeCell ref="A48:D49"/>
    <mergeCell ref="A52:A53"/>
    <mergeCell ref="C52:C53"/>
    <mergeCell ref="D52:D53"/>
    <mergeCell ref="M52:M53"/>
    <mergeCell ref="A51:M51"/>
    <mergeCell ref="E41:L41"/>
    <mergeCell ref="I48:I49"/>
    <mergeCell ref="J48:J49"/>
    <mergeCell ref="A16:A17"/>
    <mergeCell ref="A15:M15"/>
    <mergeCell ref="A25:D26"/>
    <mergeCell ref="C1:M1"/>
    <mergeCell ref="C2:M2"/>
    <mergeCell ref="C3:M4"/>
    <mergeCell ref="A29:A30"/>
    <mergeCell ref="M29:M30"/>
    <mergeCell ref="A28:M28"/>
    <mergeCell ref="C29:C30"/>
    <mergeCell ref="D29:D30"/>
    <mergeCell ref="B16:B17"/>
    <mergeCell ref="E16:L16"/>
    <mergeCell ref="M16:M17"/>
    <mergeCell ref="C16:C17"/>
    <mergeCell ref="D16:D17"/>
    <mergeCell ref="B29:B30"/>
    <mergeCell ref="E29:L29"/>
    <mergeCell ref="C63:C64"/>
    <mergeCell ref="D63:D64"/>
    <mergeCell ref="M63:M64"/>
    <mergeCell ref="A62:M62"/>
    <mergeCell ref="A71:D72"/>
    <mergeCell ref="B63:B64"/>
    <mergeCell ref="E63:L63"/>
    <mergeCell ref="A59:D60"/>
    <mergeCell ref="G49:H49"/>
    <mergeCell ref="B52:B53"/>
    <mergeCell ref="A75:A76"/>
    <mergeCell ref="C75:C76"/>
    <mergeCell ref="D75:D76"/>
    <mergeCell ref="M75:M76"/>
    <mergeCell ref="A74:M74"/>
    <mergeCell ref="G72:H72"/>
    <mergeCell ref="B75:B76"/>
    <mergeCell ref="E75:L75"/>
    <mergeCell ref="A167:H167"/>
    <mergeCell ref="A163:B163"/>
    <mergeCell ref="A164:B164"/>
    <mergeCell ref="A143:M143"/>
    <mergeCell ref="M144:M145"/>
    <mergeCell ref="A144:D145"/>
    <mergeCell ref="G133:H133"/>
    <mergeCell ref="A122:D123"/>
    <mergeCell ref="A126:A127"/>
    <mergeCell ref="C126:C127"/>
    <mergeCell ref="D126:D127"/>
    <mergeCell ref="M126:M127"/>
    <mergeCell ref="A125:M125"/>
    <mergeCell ref="L122:L123"/>
    <mergeCell ref="I132:I133"/>
    <mergeCell ref="J132:J133"/>
    <mergeCell ref="A112:A113"/>
    <mergeCell ref="C112:C113"/>
    <mergeCell ref="D112:D113"/>
    <mergeCell ref="M112:M113"/>
    <mergeCell ref="K132:K133"/>
    <mergeCell ref="L132:L133"/>
    <mergeCell ref="E133:F133"/>
    <mergeCell ref="E126:L126"/>
    <mergeCell ref="A165:B165"/>
    <mergeCell ref="C165:D165"/>
    <mergeCell ref="G165:H165"/>
    <mergeCell ref="E144:L144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B126:B127"/>
    <mergeCell ref="A172:H172"/>
    <mergeCell ref="I172:K172"/>
    <mergeCell ref="I167:K167"/>
    <mergeCell ref="I168:K168"/>
    <mergeCell ref="I169:K169"/>
    <mergeCell ref="I170:K170"/>
    <mergeCell ref="I171:K171"/>
    <mergeCell ref="A169:H169"/>
    <mergeCell ref="A170:H170"/>
    <mergeCell ref="A171:H171"/>
    <mergeCell ref="A168:H16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I1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126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52cf1b-75f2-4479-aef1-91fd0a2ac8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2F1E39DC11B647A4D112D810736373" ma:contentTypeVersion="13" ma:contentTypeDescription="Crie um novo documento." ma:contentTypeScope="" ma:versionID="3f807367ff3e44680914340950ec8e3e">
  <xsd:schema xmlns:xsd="http://www.w3.org/2001/XMLSchema" xmlns:xs="http://www.w3.org/2001/XMLSchema" xmlns:p="http://schemas.microsoft.com/office/2006/metadata/properties" xmlns:ns3="6d52cf1b-75f2-4479-aef1-91fd0a2ac8af" xmlns:ns4="5700b26c-3d5b-4bca-a1f2-8a6168936078" targetNamespace="http://schemas.microsoft.com/office/2006/metadata/properties" ma:root="true" ma:fieldsID="0464592e5837a55871aee27401153c38" ns3:_="" ns4:_="">
    <xsd:import namespace="6d52cf1b-75f2-4479-aef1-91fd0a2ac8af"/>
    <xsd:import namespace="5700b26c-3d5b-4bca-a1f2-8a61689360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2cf1b-75f2-4479-aef1-91fd0a2ac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0b26c-3d5b-4bca-a1f2-8a616893607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B44E5-CC69-412D-95E8-3D2754D78C81}">
  <ds:schemaRefs>
    <ds:schemaRef ds:uri="http://schemas.microsoft.com/office/2006/documentManagement/types"/>
    <ds:schemaRef ds:uri="http://www.w3.org/XML/1998/namespace"/>
    <ds:schemaRef ds:uri="6d52cf1b-75f2-4479-aef1-91fd0a2ac8af"/>
    <ds:schemaRef ds:uri="5700b26c-3d5b-4bca-a1f2-8a6168936078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F6C097-E312-4194-BBA5-8BBE4704CA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AA1C9E-2A53-4DF4-884E-A40FBC5A0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2cf1b-75f2-4479-aef1-91fd0a2ac8af"/>
    <ds:schemaRef ds:uri="5700b26c-3d5b-4bca-a1f2-8a6168936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Benício Neves Fuverki</dc:creator>
  <cp:keywords/>
  <dc:description/>
  <cp:lastModifiedBy>Renata Flávia Nobre Canela Dias</cp:lastModifiedBy>
  <cp:revision/>
  <dcterms:created xsi:type="dcterms:W3CDTF">2021-03-26T13:30:57Z</dcterms:created>
  <dcterms:modified xsi:type="dcterms:W3CDTF">2023-08-17T14:01:31Z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d0d46bab-f7f8-4f94-97c8-6ace6534e23c</vt:lpwstr>
  </property>
  <property fmtid="{D5CDD505-2E9C-101B-9397-08002B2CF9AE}" pid="3" name="ContentTypeId">
    <vt:lpwstr>0x010100092F1E39DC11B647A4D112D810736373</vt:lpwstr>
  </property>
  <property fmtid="{D5CDD505-2E9C-101B-9397-08002B2CF9AE}" pid="4" name="Order">
    <vt:r8>15796400</vt:r8>
  </property>
  <property fmtid="{D5CDD505-2E9C-101B-9397-08002B2CF9AE}" pid="5" name="MediaServiceImageTags">
    <vt:lpwstr/>
  </property>
</Properties>
</file>