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imple - Zero My Taxes" sheetId="1" r:id="rId5"/>
    <sheet state="visible" name="STR Tax Savings Calc" sheetId="2" r:id="rId6"/>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8">
      <text>
        <t xml:space="preserve">Deduction needed divided by the bonus depreciation rate assumption below.</t>
      </text>
    </comment>
    <comment authorId="0" ref="B25">
      <text>
        <t xml:space="preserve">100% for qualifying property acquired after January 19, 2025, per the One Big Beautiful Bill Act (OBBBA).</t>
      </text>
    </comment>
    <comment authorId="0" ref="B24">
      <text>
        <t xml:space="preserve">Assumes a cost segregation study reclassifies 25% of the building's value into 5/7/15-year property — typical for a fully furnished short-term rental. Get an engineered study for your actual number.</t>
      </text>
    </comment>
    <comment authorId="0" ref="B23">
      <text>
        <t xml:space="preserve">Assumes land is worth 25% of the purchase price. Check your county assessor's land/building split for a more precise figure.</t>
      </text>
    </comment>
    <comment authorId="0" ref="B6">
      <text>
        <t xml:space="preserve">Choose Single, Married Filing Jointly, or Head of Household. This changes your standard deduction and tax brackets.</t>
      </text>
    </comment>
    <comment authorId="0" ref="B5">
      <text>
        <t xml:space="preserve">Enter your household W-2 or other active/ordinary income for the year.</t>
      </text>
    </comment>
    <comment authorId="0" ref="B20">
      <text>
        <t xml:space="preserve">Building value grossed back up for land, using the land % assumption below.</t>
      </text>
    </comment>
    <comment authorId="0" ref="B19">
      <text>
        <t xml:space="preserve">Reclassified property value divided by the cost segregation % assumption below.</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2">
      <text>
        <t xml:space="preserve">Your top federal marginal tax bracket. Add state rate too if you want an all-in estimate.</t>
      </text>
    </comment>
    <comment authorId="0" ref="B11">
      <text>
        <t xml:space="preserve">Your household W-2 or other active/ordinary income for the year.</t>
      </text>
    </comment>
    <comment authorId="0" ref="B27">
      <text>
        <t xml:space="preserve">If material participation is not met, or the deduction exceeds your active income, the unused portion generally carries forward to offset future passive/rental income (or future active income if you later qualify).</t>
      </text>
    </comment>
    <comment authorId="0" ref="B10">
      <text>
        <t xml:space="preserve">Whether you qualify as materially participating in this short-term rental (e.g., 100+ hours and more than anyone else, or another IRC §469 test). This determines whether the deduction can offset active/W-2 income. When in doubt, answer No.</t>
      </text>
    </comment>
    <comment authorId="0" ref="B9">
      <text>
        <t xml:space="preserve">100% for qualifying property acquired after January 19, 2025, per the One Big Beautiful Bill Act (OBBBA), which restored bonus depreciation permanently. Update this cell if the law changes or your property was acquired before that date.</t>
      </text>
    </comment>
    <comment authorId="0" ref="B8">
      <text>
        <t xml:space="preserve">Rough estimate of how much building value a cost segregation study could reclassify into 5/7/15-year property. Typical range is 20%-35% depending on property type, age, and finishes. Get an engineered cost segregation study for your actual filing number.</t>
      </text>
    </comment>
    <comment authorId="0" ref="B7">
      <text>
        <t xml:space="preserve">Land is never depreciable. 20% is a common rule-of-thumb; check your county assessor's land/building split for a more precise figure.</t>
      </text>
    </comment>
    <comment authorId="0" ref="B6">
      <text>
        <t xml:space="preserve">Total purchase price of the property. Enter your own number.</t>
      </text>
    </comment>
  </commentList>
</comments>
</file>

<file path=xl/sharedStrings.xml><?xml version="1.0" encoding="utf-8"?>
<sst xmlns="http://schemas.openxmlformats.org/spreadsheetml/2006/main" count="97" uniqueCount="68">
  <si>
    <t xml:space="preserve">  ZERO MY TAXES — SIMPLE VERSION</t>
  </si>
  <si>
    <t>Instructions:  Enter your W-2 income — see the home price that could zero out your federal tax bill</t>
  </si>
  <si>
    <t>STR Tax Savings Calculator — Cost Segregation + Bonus Depreciation</t>
  </si>
  <si>
    <t xml:space="preserve">  ⚠  Estimate only — not tax advice. This assumes you qualify for the STR material participation loophole. Verify with your CPA.</t>
  </si>
  <si>
    <t xml:space="preserve">Instructions:   Enter the details about your property — see the estimated taxing savings. </t>
  </si>
  <si>
    <t>Estimate only — not tax advice. Verify with your CPA and a licensed cost segregation firm before filing.</t>
  </si>
  <si>
    <t xml:space="preserve">  ▸  YOUR INFO  (just 2 inputs)</t>
  </si>
  <si>
    <t>Your W-2 / Active Income This Year ($)</t>
  </si>
  <si>
    <t>INPUTS  (edit the green cells)</t>
  </si>
  <si>
    <t>Property Purchase Price ($)</t>
  </si>
  <si>
    <t>Fill this out.</t>
  </si>
  <si>
    <t xml:space="preserve">Fill this out. </t>
  </si>
  <si>
    <t>Filing Status</t>
  </si>
  <si>
    <t>Land Value (% of purchase price)</t>
  </si>
  <si>
    <t>Cost Segregation Reclassified (% of building value)</t>
  </si>
  <si>
    <t>Bonus Depreciation Rate (current tax law)</t>
  </si>
  <si>
    <t>Married Filing Jointly</t>
  </si>
  <si>
    <t>Material Participation Test Met? (Yes/No)</t>
  </si>
  <si>
    <t xml:space="preserve">  ▸  YOUR RESULT</t>
  </si>
  <si>
    <t>Yes</t>
  </si>
  <si>
    <t>Your Marginal Tax Rate (%)</t>
  </si>
  <si>
    <t>Your Estimated Federal Income Tax This Year</t>
  </si>
  <si>
    <t>COST SEGREGATION BREAKDOWN</t>
  </si>
  <si>
    <t>Land Value ($)</t>
  </si>
  <si>
    <t>Formulas - DO NOT CHANGE unless you know what you're doing.</t>
  </si>
  <si>
    <t>Home Purchase Price Needed to Zero Out That Tax</t>
  </si>
  <si>
    <t>Building Value ($)</t>
  </si>
  <si>
    <t>Reclassified to Short-Life Property (5/7/15-yr) ($)</t>
  </si>
  <si>
    <t xml:space="preserve">  ▸  HOW THIS IS CALCULATED</t>
  </si>
  <si>
    <t>Remaining Long-Life Building Basis (27.5-yr) ($)</t>
  </si>
  <si>
    <t>Standard Deduction (2026, based on filing status)</t>
  </si>
  <si>
    <t>BONUS DEPRECIATION</t>
  </si>
  <si>
    <t>Year-One Bonus Depreciation Deduction ($)</t>
  </si>
  <si>
    <t>Taxable Income (W-2 Income − Standard Deduction)</t>
  </si>
  <si>
    <t>TAX SAVINGS</t>
  </si>
  <si>
    <t>Deduction Type</t>
  </si>
  <si>
    <t>Estimated Federal Tax Owed (2026 brackets)</t>
  </si>
  <si>
    <t>Amount Applied Against Income This Year ($)</t>
  </si>
  <si>
    <t>Estimated Tax Savings This Year ($)</t>
  </si>
  <si>
    <t>Unused Deduction Carried Forward ($)</t>
  </si>
  <si>
    <t>NOTES &amp; ASSUMPTIONS</t>
  </si>
  <si>
    <t>• This tool provides a rough planning estimate only. It is not tax advice — consult a CPA before making decisions.</t>
  </si>
  <si>
    <t>• Cost segregation % (row 7) is a rule-of-thumb assumption. Get an engineered cost segregation study for your actual filing number.</t>
  </si>
  <si>
    <t>• Material participation (IRC §469; the STR loophole requires average guest stay under 7 days plus a material participation test) determines whether this deduction can offset active/W-2 income instead of only passive income.</t>
  </si>
  <si>
    <t>• Bonus depreciation is 100% for qualifying property placed in service after January 19, 2025, under the One Big Beautiful Bill Act (OBBBA). Confirm current-year rules with your CPA before filing.</t>
  </si>
  <si>
    <t>• Source: RSM US, "Restored 100% bonus depreciation: IRS interim guidance helps clarify OBBBA rules," 2026; Center for Agricultural Law and Taxation, "Bonus Depreciation Updates for the 2026 Filing Season."</t>
  </si>
  <si>
    <t>Deduction Needed to Zero Out Taxable Income</t>
  </si>
  <si>
    <t>Required Reclassified (Short-Life) Property Value</t>
  </si>
  <si>
    <t>Required Building Value (before land)</t>
  </si>
  <si>
    <t>Required Total Purchase Price (Home + Land)</t>
  </si>
  <si>
    <t xml:space="preserve">  ▸  ASSUMPTIONS USED  (fixed for the simple version — edit the yellow cells to test scenarios)</t>
  </si>
  <si>
    <t>Assumptions - DO NOT CHANGE unless you know what you're doing.</t>
  </si>
  <si>
    <t>Property Age / Condition Assumed</t>
  </si>
  <si>
    <t>~10 years old or newer, fully furnished STR, placed in service this tax year</t>
  </si>
  <si>
    <t>Material Participation Assumed</t>
  </si>
  <si>
    <t>Yes — 100+ hrs &amp; more than anyone else, or another IRC §469 test</t>
  </si>
  <si>
    <t>Not Included in This Estimate</t>
  </si>
  <si>
    <t>State tax, AMT, NIIT, self-employment tax, EITC/CTC/QBI — federal income tax only</t>
  </si>
  <si>
    <t>State Conformity</t>
  </si>
  <si>
    <t>Federal only — CA, NY, NJ, PA, IL and others don't conform to bonus depreciation</t>
  </si>
  <si>
    <t xml:space="preserve">  ▸  2026 FEDERAL TAX BRACKETS  (reference — also powers the calculation above)</t>
  </si>
  <si>
    <t>Rate</t>
  </si>
  <si>
    <t>Single: Income Over</t>
  </si>
  <si>
    <t>Married Filing Jointly: Income Over</t>
  </si>
  <si>
    <t>Head of Household: Income Over</t>
  </si>
  <si>
    <t xml:space="preserve">  ▸  SOURCES</t>
  </si>
  <si>
    <t xml:space="preserve">   • IRS Revenue Procedure 2025-32, via Tax Foundation, "2026 Tax Brackets and Federal Income Tax Rates" — 2026 bracket thresholds and standard deductions.</t>
  </si>
  <si>
    <t xml:space="preserve">   • RSM US, "Restored 100% bonus depreciation: IRS interim guidance helps clarify OBBBA rules," 2026.</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</si>
</sst>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quot;($&quot;#,##0\);\-"/>
    <numFmt numFmtId="165" formatCode="0.0%"/>
  </numFmts>
  <fonts count="23">
    <font>
      <sz val="11.0"/>
      <color theme="1"/>
      <name val="Calibri"/>
      <scheme val="minor"/>
    </font>
    <font>
      <b/>
      <sz val="16.0"/>
      <color rgb="FFCEF52C"/>
      <name val="Fira Sans"/>
    </font>
    <font/>
    <font>
      <i/>
      <sz val="10.0"/>
      <color rgb="FFCEF52C"/>
      <name val="Fira Sans"/>
    </font>
    <font>
      <b/>
      <sz val="14.0"/>
      <color rgb="FFCEF52C"/>
      <name val="Fira Sans"/>
    </font>
    <font>
      <i/>
      <sz val="9.0"/>
      <color rgb="FFFFFFFF"/>
      <name val="Fira Sans"/>
    </font>
    <font>
      <i/>
      <sz val="10.0"/>
      <color rgb="FFFFFFFF"/>
      <name val="Fira Sans"/>
    </font>
    <font>
      <b/>
      <sz val="11.0"/>
      <color rgb="FF000000"/>
      <name val="Fira Sans"/>
    </font>
    <font>
      <color theme="1"/>
      <name val="Fira Sans"/>
    </font>
    <font>
      <sz val="10.0"/>
      <color theme="1"/>
      <name val="Fira Sans"/>
    </font>
    <font>
      <sz val="11.0"/>
      <color rgb="FF0B0C0C"/>
      <name val="Fira Sans"/>
    </font>
    <font>
      <sz val="11.0"/>
      <color rgb="FF000000"/>
      <name val="Fira Sans"/>
    </font>
    <font>
      <b/>
      <sz val="10.0"/>
      <color theme="1"/>
      <name val="Fira Sans"/>
    </font>
    <font>
      <sz val="11.0"/>
      <color theme="1"/>
      <name val="Fira Sans"/>
    </font>
    <font>
      <b/>
      <sz val="11.0"/>
      <color rgb="FF0B0C0C"/>
      <name val="Fira Sans"/>
    </font>
    <font>
      <b/>
      <sz val="11.0"/>
      <color theme="1"/>
      <name val="Fira Sans"/>
    </font>
    <font>
      <b/>
      <sz val="11.0"/>
      <color rgb="FFFFFFFF"/>
      <name val="Fira Sans"/>
    </font>
    <font>
      <color rgb="FFFFFFFF"/>
      <name val="Fira Sans"/>
    </font>
    <font>
      <color rgb="FF0B0C0C"/>
      <name val="Calibri"/>
      <scheme val="minor"/>
    </font>
    <font>
      <color rgb="FF0B0C0C"/>
      <name val="Fira Sans"/>
    </font>
    <font>
      <color theme="1"/>
      <name val="Calibri"/>
      <scheme val="minor"/>
    </font>
    <font>
      <sz val="10.0"/>
      <color rgb="FF000000"/>
      <name val="Fira Sans"/>
    </font>
    <font>
      <i/>
      <sz val="9.0"/>
      <color theme="0"/>
      <name val="Fira Sans"/>
    </font>
  </fonts>
  <fills count="10">
    <fill>
      <patternFill patternType="none"/>
    </fill>
    <fill>
      <patternFill patternType="lightGray"/>
    </fill>
    <fill>
      <patternFill patternType="solid">
        <fgColor rgb="FF000000"/>
        <bgColor rgb="FF000000"/>
      </patternFill>
    </fill>
    <fill>
      <patternFill patternType="solid">
        <fgColor theme="1"/>
        <bgColor theme="1"/>
      </patternFill>
    </fill>
    <fill>
      <patternFill patternType="solid">
        <fgColor rgb="FFCEF52C"/>
        <bgColor rgb="FFCEF52C"/>
      </patternFill>
    </fill>
    <fill>
      <patternFill patternType="solid">
        <fgColor rgb="FFA4F7B9"/>
        <bgColor rgb="FFA4F7B9"/>
      </patternFill>
    </fill>
    <fill>
      <patternFill patternType="solid">
        <fgColor rgb="FFE0FCE7"/>
        <bgColor rgb="FFE0FCE7"/>
      </patternFill>
    </fill>
    <fill>
      <patternFill patternType="solid">
        <fgColor rgb="FF0B0C0C"/>
        <bgColor rgb="FF0B0C0C"/>
      </patternFill>
    </fill>
    <fill>
      <patternFill patternType="solid">
        <fgColor rgb="FFFFFFFF"/>
        <bgColor rgb="FFFFFFFF"/>
      </patternFill>
    </fill>
    <fill>
      <patternFill patternType="solid">
        <fgColor theme="0"/>
        <bgColor theme="0"/>
      </patternFill>
    </fill>
  </fills>
  <borders count="37">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top/>
      <bottom/>
    </border>
    <border>
      <top/>
      <bottom/>
    </border>
    <border>
      <right style="medium">
        <color rgb="FF000000"/>
      </right>
      <top/>
      <bottom/>
    </border>
    <border>
      <left style="medium">
        <color rgb="FF000000"/>
      </left>
      <top style="thin">
        <color rgb="FFBFBFBF"/>
      </top>
      <bottom style="thin">
        <color rgb="FFBFBFBF"/>
      </bottom>
    </border>
    <border>
      <top style="thin">
        <color rgb="FFBFBFBF"/>
      </top>
      <bottom style="thin">
        <color rgb="FFBFBFBF"/>
      </bottom>
    </border>
    <border>
      <right style="medium">
        <color rgb="FF000000"/>
      </right>
      <top style="thin">
        <color rgb="FFBFBFBF"/>
      </top>
      <bottom style="thin">
        <color rgb="FFBFBFBF"/>
      </bottom>
    </border>
    <border>
      <left style="thin">
        <color rgb="FF000000"/>
      </left>
    </border>
    <border>
      <right style="thin">
        <color rgb="FF000000"/>
      </right>
    </border>
    <border>
      <left style="medium">
        <color rgb="FF000000"/>
      </left>
      <right/>
      <top/>
      <bottom/>
    </border>
    <border>
      <left style="thin">
        <color rgb="FF000000"/>
      </left>
      <top/>
    </border>
    <border>
      <top/>
    </border>
    <border>
      <right style="thin">
        <color rgb="FF000000"/>
      </right>
      <top/>
    </border>
    <border>
      <left style="thin">
        <color rgb="FFBFBFBF"/>
      </left>
      <right style="thin">
        <color rgb="FFBFBFBF"/>
      </right>
      <top style="thin">
        <color rgb="FFBFBFBF"/>
      </top>
      <bottom style="thin">
        <color rgb="FFBFBFBF"/>
      </bottom>
    </border>
    <border>
      <left style="thin">
        <color rgb="FF000000"/>
      </left>
      <right style="thin">
        <color rgb="FF000000"/>
      </right>
      <top style="thin">
        <color rgb="FF000000"/>
      </top>
      <bottom style="thin">
        <color rgb="FF000000"/>
      </bottom>
    </border>
    <border>
      <right style="medium">
        <color rgb="FF000000"/>
      </right>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medium">
        <color rgb="FF000000"/>
      </left>
    </border>
    <border>
      <right style="medium">
        <color rgb="FF000000"/>
      </right>
      <top style="thin">
        <color rgb="FF000000"/>
      </top>
      <bottom style="thin">
        <color rgb="FF000000"/>
      </bottom>
    </border>
    <border>
      <left style="medium">
        <color rgb="FF000000"/>
      </left>
      <right style="medium">
        <color rgb="FF1F4E78"/>
      </right>
      <top style="medium">
        <color rgb="FF1F4E78"/>
      </top>
      <bottom style="medium">
        <color rgb="FF1F4E78"/>
      </bottom>
    </border>
    <border>
      <left style="medium">
        <color rgb="FF1F4E78"/>
      </left>
      <right style="medium">
        <color rgb="FF1F4E78"/>
      </right>
      <top style="medium">
        <color rgb="FF1F4E78"/>
      </top>
      <bottom style="medium">
        <color rgb="FF1F4E78"/>
      </bottom>
    </border>
    <border>
      <left style="thin">
        <color rgb="FFBFBFBF"/>
      </left>
      <right style="thin">
        <color rgb="FFBFBFBF"/>
      </right>
      <bottom style="thin">
        <color rgb="FFBFBFBF"/>
      </bottom>
    </border>
    <border>
      <left style="thin">
        <color rgb="FFBFBFBF"/>
      </left>
      <right style="thin">
        <color rgb="FFBFBFBF"/>
      </right>
      <top style="thin">
        <color rgb="FF000000"/>
      </top>
      <bottom style="thin">
        <color rgb="FF000000"/>
      </bottom>
    </border>
    <border>
      <top style="thin">
        <color rgb="FF000000"/>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medium">
        <color rgb="FF000000"/>
      </left>
      <right style="thin">
        <color rgb="FFBFBFBF"/>
      </right>
      <top style="thin">
        <color rgb="FFBFBFBF"/>
      </top>
      <bottom style="thin">
        <color rgb="FFBFBFBF"/>
      </bottom>
    </border>
    <border>
      <left style="thin">
        <color rgb="FFBFBFBF"/>
      </left>
      <right style="medium">
        <color rgb="FF000000"/>
      </right>
      <top style="thin">
        <color rgb="FFBFBFBF"/>
      </top>
      <bottom style="thin">
        <color rgb="FFBFBFBF"/>
      </bottom>
    </border>
    <border>
      <left style="medium">
        <color rgb="FF000000"/>
      </left>
      <right style="medium">
        <color rgb="FF000000"/>
      </right>
      <top/>
      <bottom/>
    </border>
    <border>
      <left style="medium">
        <color rgb="FF000000"/>
      </left>
      <top/>
      <bottom style="medium">
        <color rgb="FF000000"/>
      </bottom>
    </border>
    <border>
      <top/>
      <bottom style="medium">
        <color rgb="FF000000"/>
      </bottom>
    </border>
    <border>
      <right style="medium">
        <color rgb="FF000000"/>
      </right>
      <top/>
      <bottom style="medium">
        <color rgb="FF000000"/>
      </bottom>
    </border>
  </borders>
  <cellStyleXfs count="1">
    <xf borderId="0" fillId="0" fontId="0" numFmtId="0" applyAlignment="1" applyFont="1"/>
  </cellStyleXfs>
  <cellXfs count="86">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0"/>
    </xf>
    <xf borderId="2" fillId="0" fontId="2" numFmtId="0" xfId="0" applyBorder="1" applyFont="1"/>
    <xf borderId="3" fillId="0" fontId="2" numFmtId="0" xfId="0" applyBorder="1" applyFont="1"/>
    <xf borderId="4" fillId="2" fontId="3" numFmtId="0" xfId="0" applyAlignment="1" applyBorder="1" applyFill="1" applyFont="1">
      <alignment horizontal="center" readingOrder="0" shrinkToFit="0" vertical="center" wrapText="0"/>
    </xf>
    <xf borderId="5" fillId="0" fontId="2" numFmtId="0" xfId="0" applyBorder="1" applyFont="1"/>
    <xf borderId="6" fillId="0" fontId="2" numFmtId="0" xfId="0" applyBorder="1" applyFont="1"/>
    <xf borderId="0" fillId="2" fontId="4" numFmtId="0" xfId="0" applyAlignment="1" applyFill="1" applyFont="1">
      <alignment horizontal="center" readingOrder="0" shrinkToFit="0" vertical="center" wrapText="0"/>
    </xf>
    <xf borderId="7" fillId="2" fontId="5" numFmtId="0" xfId="0" applyAlignment="1" applyBorder="1" applyFill="1" applyFont="1">
      <alignment horizontal="center" shrinkToFit="0" vertical="center" wrapText="1"/>
    </xf>
    <xf borderId="0" fillId="2" fontId="4" numFmtId="0" xfId="0" applyAlignment="1" applyFill="1" applyFont="1">
      <alignment horizontal="center" shrinkToFit="0" vertical="center" wrapText="0"/>
    </xf>
    <xf borderId="8" fillId="0" fontId="2" numFmtId="0" xfId="0" applyBorder="1" applyFont="1"/>
    <xf borderId="9" fillId="0" fontId="2" numFmtId="0" xfId="0" applyBorder="1" applyFont="1"/>
    <xf borderId="0" fillId="3" fontId="6" numFmtId="0" xfId="0" applyAlignment="1" applyFill="1" applyFont="1">
      <alignment horizontal="center" shrinkToFit="0" vertical="bottom" wrapText="0"/>
    </xf>
    <xf borderId="4" fillId="4" fontId="7" numFmtId="0" xfId="0" applyAlignment="1" applyBorder="1" applyFill="1" applyFont="1">
      <alignment shrinkToFit="0" vertical="center" wrapText="0"/>
    </xf>
    <xf borderId="10" fillId="3" fontId="8" numFmtId="0" xfId="0" applyBorder="1" applyFill="1" applyFont="1"/>
    <xf borderId="0" fillId="3" fontId="8" numFmtId="0" xfId="0" applyFill="1" applyFont="1"/>
    <xf borderId="11" fillId="3" fontId="8" numFmtId="0" xfId="0" applyBorder="1" applyFill="1" applyFont="1"/>
    <xf borderId="12" fillId="5" fontId="9" numFmtId="0" xfId="0" applyAlignment="1" applyBorder="1" applyFill="1" applyFont="1">
      <alignment shrinkToFit="0" vertical="center" wrapText="0"/>
    </xf>
    <xf borderId="13" fillId="4" fontId="7" numFmtId="0" xfId="0" applyAlignment="1" applyBorder="1" applyFill="1" applyFont="1">
      <alignment horizontal="center" readingOrder="0" shrinkToFit="0" vertical="bottom" wrapText="0"/>
    </xf>
    <xf borderId="14" fillId="0" fontId="2" numFmtId="0" xfId="0" applyBorder="1" applyFont="1"/>
    <xf borderId="15" fillId="0" fontId="2" numFmtId="0" xfId="0" applyBorder="1" applyFont="1"/>
    <xf borderId="16" fillId="5" fontId="10" numFmtId="164" xfId="0" applyAlignment="1" applyBorder="1" applyFill="1" applyFont="1" applyNumberFormat="1">
      <alignment horizontal="right" readingOrder="0" shrinkToFit="0" vertical="center" wrapText="0"/>
    </xf>
    <xf borderId="17" fillId="6" fontId="10" numFmtId="0" xfId="0" applyAlignment="1" applyBorder="1" applyFill="1" applyFont="1">
      <alignment shrinkToFit="0" vertical="bottom" wrapText="0"/>
    </xf>
    <xf borderId="0" fillId="0" fontId="8" numFmtId="0" xfId="0" applyAlignment="1" applyFont="1">
      <alignment readingOrder="0"/>
    </xf>
    <xf borderId="17" fillId="6" fontId="11" numFmtId="164" xfId="0" applyAlignment="1" applyBorder="1" applyFill="1" applyFont="1" applyNumberFormat="1">
      <alignment horizontal="center" readingOrder="0" shrinkToFit="0" vertical="bottom" wrapText="0"/>
    </xf>
    <xf borderId="18" fillId="0" fontId="8" numFmtId="0" xfId="0" applyBorder="1" applyFont="1"/>
    <xf borderId="19" fillId="0" fontId="8" numFmtId="0" xfId="0" applyAlignment="1" applyBorder="1" applyFont="1">
      <alignment readingOrder="0"/>
    </xf>
    <xf borderId="20" fillId="0" fontId="2" numFmtId="0" xfId="0" applyBorder="1" applyFont="1"/>
    <xf borderId="21" fillId="5" fontId="9" numFmtId="0" xfId="0" applyAlignment="1" applyBorder="1" applyFill="1" applyFont="1">
      <alignment shrinkToFit="0" vertical="center" wrapText="0"/>
    </xf>
    <xf borderId="17" fillId="6" fontId="11" numFmtId="165" xfId="0" applyAlignment="1" applyBorder="1" applyFill="1" applyFont="1" applyNumberFormat="1">
      <alignment horizontal="center" readingOrder="0" shrinkToFit="0" vertical="bottom" wrapText="0"/>
    </xf>
    <xf borderId="16" fillId="5" fontId="10" numFmtId="0" xfId="0" applyAlignment="1" applyBorder="1" applyFill="1" applyFont="1">
      <alignment horizontal="left" readingOrder="0" shrinkToFit="0" vertical="center" wrapText="0"/>
    </xf>
    <xf borderId="17" fillId="6" fontId="11" numFmtId="165" xfId="0" applyAlignment="1" applyBorder="1" applyFill="1" applyFont="1" applyNumberFormat="1">
      <alignment horizontal="center" shrinkToFit="0" vertical="bottom" wrapText="0"/>
    </xf>
    <xf borderId="21" fillId="0" fontId="8" numFmtId="0" xfId="0" applyBorder="1" applyFont="1"/>
    <xf borderId="0" fillId="0" fontId="8" numFmtId="0" xfId="0" applyFont="1"/>
    <xf borderId="17" fillId="6" fontId="11" numFmtId="0" xfId="0" applyAlignment="1" applyBorder="1" applyFill="1" applyFont="1">
      <alignment horizontal="center" readingOrder="0" shrinkToFit="0" vertical="bottom" wrapText="0"/>
    </xf>
    <xf borderId="21" fillId="0" fontId="12" numFmtId="0" xfId="0" applyAlignment="1" applyBorder="1" applyFont="1">
      <alignment shrinkToFit="0" vertical="center" wrapText="0"/>
    </xf>
    <xf borderId="10" fillId="0" fontId="8" numFmtId="0" xfId="0" applyBorder="1" applyFont="1"/>
    <xf borderId="11" fillId="0" fontId="8" numFmtId="0" xfId="0" applyBorder="1" applyFont="1"/>
    <xf borderId="13" fillId="4" fontId="7" numFmtId="0" xfId="0" applyAlignment="1" applyBorder="1" applyFill="1" applyFont="1">
      <alignment horizontal="center" shrinkToFit="0" vertical="bottom" wrapText="0"/>
    </xf>
    <xf borderId="17" fillId="0" fontId="13" numFmtId="0" xfId="0" applyAlignment="1" applyBorder="1" applyFont="1">
      <alignment shrinkToFit="0" vertical="bottom" wrapText="0"/>
    </xf>
    <xf borderId="16" fillId="0" fontId="14" numFmtId="164" xfId="0" applyAlignment="1" applyBorder="1" applyFont="1" applyNumberFormat="1">
      <alignment horizontal="right" shrinkToFit="0" vertical="center" wrapText="0"/>
    </xf>
    <xf borderId="22" fillId="0" fontId="2" numFmtId="0" xfId="0" applyBorder="1" applyFont="1"/>
    <xf borderId="17" fillId="0" fontId="11" numFmtId="164" xfId="0" applyAlignment="1" applyBorder="1" applyFont="1" applyNumberFormat="1">
      <alignment horizontal="center" shrinkToFit="0" vertical="bottom" wrapText="0"/>
    </xf>
    <xf borderId="23" fillId="0" fontId="12" numFmtId="0" xfId="0" applyAlignment="1" applyBorder="1" applyFont="1">
      <alignment shrinkToFit="0" vertical="center" wrapText="0"/>
    </xf>
    <xf borderId="24" fillId="0" fontId="14" numFmtId="164" xfId="0" applyAlignment="1" applyBorder="1" applyFont="1" applyNumberFormat="1">
      <alignment horizontal="right" shrinkToFit="0" vertical="center" wrapText="0"/>
    </xf>
    <xf borderId="5" fillId="4" fontId="7" numFmtId="0" xfId="0" applyAlignment="1" applyBorder="1" applyFill="1" applyFont="1">
      <alignment shrinkToFit="0" vertical="bottom" wrapText="0"/>
    </xf>
    <xf borderId="6" fillId="4" fontId="7" numFmtId="0" xfId="0" applyAlignment="1" applyBorder="1" applyFill="1" applyFont="1">
      <alignment shrinkToFit="0" vertical="bottom" wrapText="0"/>
    </xf>
    <xf borderId="12" fillId="0" fontId="9" numFmtId="0" xfId="0" applyAlignment="1" applyBorder="1" applyFont="1">
      <alignment shrinkToFit="0" vertical="center" wrapText="0"/>
    </xf>
    <xf borderId="19" fillId="0" fontId="13" numFmtId="0" xfId="0" applyAlignment="1" applyBorder="1" applyFont="1">
      <alignment shrinkToFit="0" vertical="bottom" wrapText="0"/>
    </xf>
    <xf borderId="25" fillId="0" fontId="10" numFmtId="164" xfId="0" applyAlignment="1" applyBorder="1" applyFont="1" applyNumberFormat="1">
      <alignment horizontal="right" shrinkToFit="0" vertical="center" wrapText="0"/>
    </xf>
    <xf borderId="26" fillId="0" fontId="15" numFmtId="164" xfId="0" applyAlignment="1" applyBorder="1" applyFont="1" applyNumberFormat="1">
      <alignment horizontal="center" shrinkToFit="0" vertical="bottom" wrapText="0"/>
    </xf>
    <xf borderId="27" fillId="0" fontId="8" numFmtId="0" xfId="0" applyBorder="1" applyFont="1"/>
    <xf borderId="20" fillId="0" fontId="8" numFmtId="0" xfId="0" applyBorder="1" applyFont="1"/>
    <xf borderId="21" fillId="0" fontId="9" numFmtId="0" xfId="0" applyAlignment="1" applyBorder="1" applyFont="1">
      <alignment shrinkToFit="0" vertical="center" wrapText="0"/>
    </xf>
    <xf borderId="16" fillId="0" fontId="10" numFmtId="164" xfId="0" applyAlignment="1" applyBorder="1" applyFont="1" applyNumberFormat="1">
      <alignment horizontal="right" shrinkToFit="0" vertical="center" wrapText="0"/>
    </xf>
    <xf borderId="17" fillId="0" fontId="11" numFmtId="0" xfId="0" applyAlignment="1" applyBorder="1" applyFont="1">
      <alignment shrinkToFit="0" vertical="bottom" wrapText="0"/>
    </xf>
    <xf borderId="12" fillId="0" fontId="12" numFmtId="0" xfId="0" applyAlignment="1" applyBorder="1" applyFont="1">
      <alignment shrinkToFit="0" vertical="center" wrapText="0"/>
    </xf>
    <xf borderId="17" fillId="5" fontId="15" numFmtId="0" xfId="0" applyAlignment="1" applyBorder="1" applyFill="1" applyFont="1">
      <alignment shrinkToFit="0" vertical="bottom" wrapText="0"/>
    </xf>
    <xf borderId="17" fillId="5" fontId="15" numFmtId="164" xfId="0" applyAlignment="1" applyBorder="1" applyFill="1" applyFont="1" applyNumberFormat="1">
      <alignment horizontal="center" shrinkToFit="0" vertical="bottom" wrapText="0"/>
    </xf>
    <xf borderId="17" fillId="0" fontId="11" numFmtId="164" xfId="0" applyAlignment="1" applyBorder="1" applyFont="1" applyNumberFormat="1">
      <alignment shrinkToFit="0" vertical="bottom" wrapText="0"/>
    </xf>
    <xf borderId="17" fillId="0" fontId="8" numFmtId="0" xfId="0" applyBorder="1" applyFont="1"/>
    <xf borderId="10" fillId="4" fontId="7" numFmtId="0" xfId="0" applyAlignment="1" applyBorder="1" applyFill="1" applyFont="1">
      <alignment horizontal="center" shrinkToFit="0" vertical="bottom" wrapText="0"/>
    </xf>
    <xf borderId="11" fillId="0" fontId="2" numFmtId="0" xfId="0" applyBorder="1" applyFont="1"/>
    <xf borderId="0" fillId="7" fontId="16" numFmtId="0" xfId="0" applyAlignment="1" applyFill="1" applyFont="1">
      <alignment shrinkToFit="0" vertical="bottom" wrapText="0"/>
    </xf>
    <xf borderId="10" fillId="7" fontId="5" numFmtId="0" xfId="0" applyAlignment="1" applyBorder="1" applyFill="1" applyFont="1">
      <alignment shrinkToFit="0" vertical="top" wrapText="1"/>
    </xf>
    <xf borderId="28" fillId="7" fontId="17" numFmtId="0" xfId="0" applyBorder="1" applyFill="1" applyFont="1"/>
    <xf borderId="29" fillId="7" fontId="17" numFmtId="0" xfId="0" applyBorder="1" applyFill="1" applyFont="1"/>
    <xf borderId="30" fillId="7" fontId="17" numFmtId="0" xfId="0" applyBorder="1" applyFill="1" applyFont="1"/>
    <xf borderId="0" fillId="0" fontId="18" numFmtId="0" xfId="0" applyFont="1"/>
    <xf borderId="0" fillId="0" fontId="19" numFmtId="0" xfId="0" applyFont="1"/>
    <xf borderId="0" fillId="8" fontId="20" numFmtId="0" xfId="0" applyFill="1" applyFont="1"/>
    <xf borderId="16" fillId="0" fontId="10" numFmtId="165" xfId="0" applyAlignment="1" applyBorder="1" applyFont="1" applyNumberFormat="1">
      <alignment horizontal="right" shrinkToFit="0" vertical="center" wrapText="0"/>
    </xf>
    <xf borderId="16" fillId="0" fontId="21" numFmtId="0" xfId="0" applyAlignment="1" applyBorder="1" applyFont="1">
      <alignment horizontal="center" shrinkToFit="0" vertical="center" wrapText="1"/>
    </xf>
    <xf borderId="0" fillId="9" fontId="20" numFmtId="0" xfId="0" applyFill="1" applyFont="1"/>
    <xf borderId="31" fillId="0" fontId="12" numFmtId="0" xfId="0" applyAlignment="1" applyBorder="1" applyFont="1">
      <alignment horizontal="center" shrinkToFit="0" vertical="center" wrapText="1"/>
    </xf>
    <xf borderId="16" fillId="0" fontId="12" numFmtId="0" xfId="0" applyAlignment="1" applyBorder="1" applyFont="1">
      <alignment horizontal="center" shrinkToFit="0" vertical="center" wrapText="1"/>
    </xf>
    <xf borderId="32" fillId="0" fontId="12" numFmtId="0" xfId="0" applyAlignment="1" applyBorder="1" applyFont="1">
      <alignment horizontal="center" shrinkToFit="0" vertical="center" wrapText="1"/>
    </xf>
    <xf borderId="31" fillId="0" fontId="11" numFmtId="165" xfId="0" applyAlignment="1" applyBorder="1" applyFont="1" applyNumberFormat="1">
      <alignment horizontal="right" shrinkToFit="0" vertical="center" wrapText="0"/>
    </xf>
    <xf borderId="16" fillId="0" fontId="11" numFmtId="164" xfId="0" applyAlignment="1" applyBorder="1" applyFont="1" applyNumberFormat="1">
      <alignment horizontal="right" shrinkToFit="0" vertical="center" wrapText="0"/>
    </xf>
    <xf borderId="32" fillId="0" fontId="11" numFmtId="164" xfId="0" applyAlignment="1" applyBorder="1" applyFont="1" applyNumberFormat="1">
      <alignment horizontal="right" shrinkToFit="0" vertical="center" wrapText="0"/>
    </xf>
    <xf borderId="4" fillId="4" fontId="7" numFmtId="0" xfId="0" applyAlignment="1" applyBorder="1" applyFill="1" applyFont="1">
      <alignment shrinkToFit="0" vertical="bottom" wrapText="0"/>
    </xf>
    <xf borderId="33" fillId="7" fontId="22" numFmtId="0" xfId="0" applyAlignment="1" applyBorder="1" applyFill="1" applyFont="1">
      <alignment shrinkToFit="0" vertical="top" wrapText="1"/>
    </xf>
    <xf borderId="4" fillId="7" fontId="22" numFmtId="0" xfId="0" applyAlignment="1" applyBorder="1" applyFill="1" applyFont="1">
      <alignment shrinkToFit="0" vertical="top" wrapText="1"/>
    </xf>
    <xf borderId="34" fillId="7" fontId="22" numFmtId="0" xfId="0" applyAlignment="1" applyBorder="1" applyFill="1" applyFont="1">
      <alignment shrinkToFit="0" vertical="top" wrapText="1"/>
    </xf>
    <xf borderId="35" fillId="0" fontId="2" numFmtId="0" xfId="0" applyBorder="1" applyFont="1"/>
    <xf borderId="36"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1104900</xdr:colOff>
      <xdr:row>0</xdr:row>
      <xdr:rowOff>57150</xdr:rowOff>
    </xdr:from>
    <xdr:ext cx="1438275" cy="3524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1104900</xdr:colOff>
      <xdr:row>0</xdr:row>
      <xdr:rowOff>57150</xdr:rowOff>
    </xdr:from>
    <xdr:ext cx="1438275" cy="3524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9A24B"/>
    <pageSetUpPr/>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50.0"/>
    <col customWidth="1" min="2" max="2" width="23.43"/>
    <col customWidth="1" min="3" max="3" width="20.0"/>
    <col customWidth="1" min="4" max="4" width="47.29"/>
    <col customWidth="1" min="5" max="26" width="8.71"/>
  </cols>
  <sheetData>
    <row r="1" ht="41.25" customHeight="1">
      <c r="A1" s="1" t="s">
        <v>0</v>
      </c>
      <c r="B1" s="2"/>
      <c r="C1" s="2"/>
      <c r="D1" s="3"/>
    </row>
    <row r="2" ht="18.0" customHeight="1">
      <c r="A2" s="4" t="s">
        <v>1</v>
      </c>
      <c r="B2" s="5"/>
      <c r="C2" s="5"/>
      <c r="D2" s="6"/>
    </row>
    <row r="3" ht="27.75" customHeight="1">
      <c r="A3" s="8" t="s">
        <v>3</v>
      </c>
      <c r="B3" s="10"/>
      <c r="C3" s="10"/>
      <c r="D3" s="11"/>
    </row>
    <row r="4" ht="25.5" customHeight="1">
      <c r="A4" s="13" t="s">
        <v>6</v>
      </c>
      <c r="B4" s="5"/>
      <c r="C4" s="5"/>
      <c r="D4" s="6"/>
    </row>
    <row r="5">
      <c r="A5" s="17" t="s">
        <v>7</v>
      </c>
      <c r="B5" s="21">
        <v>150000.0</v>
      </c>
      <c r="C5" s="23" t="s">
        <v>10</v>
      </c>
      <c r="D5" s="25"/>
    </row>
    <row r="6">
      <c r="A6" s="28" t="s">
        <v>12</v>
      </c>
      <c r="B6" s="30" t="s">
        <v>16</v>
      </c>
      <c r="C6" s="23" t="s">
        <v>10</v>
      </c>
      <c r="D6" s="25"/>
    </row>
    <row r="7" ht="9.75" customHeight="1">
      <c r="A7" s="32"/>
      <c r="B7" s="33"/>
      <c r="C7" s="33"/>
      <c r="D7" s="25"/>
    </row>
    <row r="8" ht="26.25" customHeight="1">
      <c r="A8" s="13" t="s">
        <v>18</v>
      </c>
      <c r="B8" s="5"/>
      <c r="C8" s="5"/>
      <c r="D8" s="6"/>
    </row>
    <row r="9">
      <c r="A9" s="35" t="s">
        <v>21</v>
      </c>
      <c r="B9" s="40">
        <f>B15</f>
        <v>15340</v>
      </c>
      <c r="C9" s="26" t="s">
        <v>24</v>
      </c>
      <c r="D9" s="41"/>
    </row>
    <row r="10">
      <c r="A10" s="43" t="s">
        <v>25</v>
      </c>
      <c r="B10" s="44">
        <f>B20</f>
        <v>628266.6667</v>
      </c>
      <c r="C10" s="26" t="s">
        <v>24</v>
      </c>
      <c r="D10" s="41"/>
    </row>
    <row r="11" ht="9.75" customHeight="1">
      <c r="A11" s="32"/>
      <c r="B11" s="33"/>
      <c r="C11" s="33"/>
      <c r="D11" s="25"/>
    </row>
    <row r="12" ht="24.75" customHeight="1">
      <c r="A12" s="13" t="s">
        <v>28</v>
      </c>
      <c r="B12" s="45"/>
      <c r="C12" s="45"/>
      <c r="D12" s="46"/>
    </row>
    <row r="13">
      <c r="A13" s="47" t="s">
        <v>30</v>
      </c>
      <c r="B13" s="49">
        <f>IF(B6="Single",16100,IF(B6="Married Filing Jointly",32200,24150))</f>
        <v>32200</v>
      </c>
      <c r="C13" s="26" t="s">
        <v>24</v>
      </c>
      <c r="D13" s="41"/>
    </row>
    <row r="14">
      <c r="A14" s="53" t="s">
        <v>33</v>
      </c>
      <c r="B14" s="54">
        <f>MAX(0,B5-B13)</f>
        <v>117800</v>
      </c>
      <c r="C14" s="26" t="s">
        <v>24</v>
      </c>
      <c r="D14" s="41"/>
    </row>
    <row r="15">
      <c r="A15" s="56" t="s">
        <v>36</v>
      </c>
      <c r="B15" s="40">
        <f>IF(B6="Single",MAX(0,MIN($B$14,$B$34)-$B$33)*$A$33+MAX(0,MIN($B$14,$B$35)-$B$34)*$A$34+MAX(0,MIN($B$14,$B$36)-$B$35)*$A$35+MAX(0,MIN($B$14,$B$37)-$B$36)*$A$36+MAX(0,MIN($B$14,$B$38)-$B$37)*$A$37+MAX(0,MIN($B$14,$B$39)-$B$38)*$A$38+MAX(0,MIN($B$14,999999999)-$B$39)*$A$39,IF(B6="Married Filing Jointly",MAX(0,MIN($B$14,$C$34)-$C$33)*$A$33+MAX(0,MIN($B$14,$C$35)-$C$34)*$A$34+MAX(0,MIN($B$14,$C$36)-$C$35)*$A$35+MAX(0,MIN($B$14,$C$37)-$C$36)*$A$36+MAX(0,MIN($B$14,$C$38)-$C$37)*$A$37+MAX(0,MIN($B$14,$C$39)-$C$38)*$A$38+MAX(0,MIN($B$14,999999999)-$C$39)*$A$39,MAX(0,MIN($B$14,$D$34)-$D$33)*$A$33+MAX(0,MIN($B$14,$D$35)-$D$34)*$A$34+MAX(0,MIN($B$14,$D$36)-$D$35)*$A$35+MAX(0,MIN($B$14,$D$37)-$D$36)*$A$36+MAX(0,MIN($B$14,$D$38)-$D$37)*$A$37+MAX(0,MIN($B$14,$D$39)-$D$38)*$A$38+MAX(0,MIN($B$14,999999999)-$D$39)*$A$39))</f>
        <v>15340</v>
      </c>
      <c r="C15" s="26" t="s">
        <v>24</v>
      </c>
      <c r="D15" s="41"/>
      <c r="F15" s="68"/>
    </row>
    <row r="16" ht="6.0" customHeight="1">
      <c r="A16" s="32"/>
      <c r="B16" s="69"/>
      <c r="C16" s="26"/>
      <c r="D16" s="41"/>
    </row>
    <row r="17">
      <c r="A17" s="53" t="s">
        <v>46</v>
      </c>
      <c r="B17" s="54">
        <f>B14</f>
        <v>117800</v>
      </c>
      <c r="C17" s="26" t="s">
        <v>24</v>
      </c>
      <c r="D17" s="41"/>
    </row>
    <row r="18" ht="15.75" customHeight="1">
      <c r="A18" s="47" t="s">
        <v>47</v>
      </c>
      <c r="B18" s="54">
        <f>B17/B25</f>
        <v>117800</v>
      </c>
      <c r="C18" s="26" t="s">
        <v>24</v>
      </c>
      <c r="D18" s="41"/>
    </row>
    <row r="19" ht="15.75" customHeight="1">
      <c r="A19" s="53" t="s">
        <v>48</v>
      </c>
      <c r="B19" s="54">
        <f>B18/B24</f>
        <v>471200</v>
      </c>
      <c r="C19" s="26" t="s">
        <v>24</v>
      </c>
      <c r="D19" s="41"/>
    </row>
    <row r="20" ht="15.75" customHeight="1">
      <c r="A20" s="56" t="s">
        <v>49</v>
      </c>
      <c r="B20" s="40">
        <f>B19/(1-B23)</f>
        <v>628266.6667</v>
      </c>
      <c r="C20" s="26" t="s">
        <v>24</v>
      </c>
      <c r="D20" s="41"/>
    </row>
    <row r="21" ht="9.75" customHeight="1">
      <c r="A21" s="32"/>
      <c r="B21" s="33"/>
      <c r="C21" s="33"/>
      <c r="D21" s="25"/>
      <c r="E21" s="70"/>
      <c r="F21" s="70"/>
      <c r="G21" s="70"/>
      <c r="H21" s="70"/>
      <c r="I21" s="70"/>
      <c r="J21" s="70"/>
      <c r="K21" s="70"/>
      <c r="L21" s="70"/>
      <c r="M21" s="70"/>
      <c r="N21" s="70"/>
      <c r="O21" s="70"/>
      <c r="P21" s="70"/>
      <c r="Q21" s="70"/>
      <c r="R21" s="70"/>
      <c r="S21" s="70"/>
    </row>
    <row r="22" ht="24.75" customHeight="1">
      <c r="A22" s="13" t="s">
        <v>50</v>
      </c>
      <c r="B22" s="5"/>
      <c r="C22" s="5"/>
      <c r="D22" s="6"/>
      <c r="E22" s="70"/>
      <c r="F22" s="70"/>
      <c r="G22" s="70"/>
      <c r="H22" s="70"/>
      <c r="I22" s="70"/>
      <c r="J22" s="70"/>
      <c r="K22" s="70"/>
      <c r="L22" s="70"/>
      <c r="M22" s="70"/>
      <c r="N22" s="70"/>
      <c r="O22" s="70"/>
      <c r="P22" s="70"/>
      <c r="Q22" s="70"/>
      <c r="R22" s="70"/>
      <c r="S22" s="70"/>
    </row>
    <row r="23" ht="15.75" customHeight="1">
      <c r="A23" s="47" t="s">
        <v>13</v>
      </c>
      <c r="B23" s="71">
        <v>0.25</v>
      </c>
      <c r="C23" s="26" t="s">
        <v>51</v>
      </c>
      <c r="D23" s="41"/>
    </row>
    <row r="24" ht="15.75" customHeight="1">
      <c r="A24" s="53" t="s">
        <v>14</v>
      </c>
      <c r="B24" s="71">
        <v>0.25</v>
      </c>
      <c r="C24" s="26" t="s">
        <v>51</v>
      </c>
      <c r="D24" s="41"/>
    </row>
    <row r="25" ht="15.75" customHeight="1">
      <c r="A25" s="47" t="s">
        <v>15</v>
      </c>
      <c r="B25" s="71">
        <v>1.0</v>
      </c>
      <c r="C25" s="26" t="s">
        <v>51</v>
      </c>
      <c r="D25" s="41"/>
    </row>
    <row r="26" ht="25.5" customHeight="1">
      <c r="A26" s="53" t="s">
        <v>52</v>
      </c>
      <c r="B26" s="72" t="s">
        <v>53</v>
      </c>
      <c r="C26" s="33"/>
      <c r="D26" s="25"/>
    </row>
    <row r="27" ht="25.5" customHeight="1">
      <c r="A27" s="47" t="s">
        <v>54</v>
      </c>
      <c r="B27" s="72" t="s">
        <v>55</v>
      </c>
      <c r="C27" s="33"/>
      <c r="D27" s="25"/>
    </row>
    <row r="28" ht="25.5" customHeight="1">
      <c r="A28" s="53" t="s">
        <v>56</v>
      </c>
      <c r="B28" s="72" t="s">
        <v>57</v>
      </c>
      <c r="C28" s="33"/>
      <c r="D28" s="25"/>
    </row>
    <row r="29" ht="25.5" customHeight="1">
      <c r="A29" s="47" t="s">
        <v>58</v>
      </c>
      <c r="B29" s="72" t="s">
        <v>59</v>
      </c>
      <c r="C29" s="33"/>
      <c r="D29" s="25"/>
    </row>
    <row r="30" ht="9.75" customHeight="1">
      <c r="A30" s="32"/>
      <c r="B30" s="33"/>
      <c r="C30" s="33"/>
      <c r="D30" s="25"/>
      <c r="Q30" s="73"/>
      <c r="R30" s="73"/>
      <c r="S30" s="73"/>
      <c r="T30" s="73"/>
      <c r="U30" s="73"/>
      <c r="V30" s="73"/>
      <c r="W30" s="73"/>
      <c r="X30" s="73"/>
      <c r="Y30" s="73"/>
      <c r="Z30" s="73"/>
    </row>
    <row r="31" ht="25.5" customHeight="1">
      <c r="A31" s="13" t="s">
        <v>60</v>
      </c>
      <c r="B31" s="5"/>
      <c r="C31" s="5"/>
      <c r="D31" s="6"/>
      <c r="E31" s="70"/>
      <c r="F31" s="70"/>
      <c r="G31" s="70"/>
      <c r="H31" s="70"/>
      <c r="I31" s="70"/>
      <c r="J31" s="70"/>
      <c r="K31" s="70"/>
      <c r="L31" s="70"/>
      <c r="M31" s="70"/>
      <c r="N31" s="70"/>
      <c r="O31" s="70"/>
      <c r="P31" s="70"/>
      <c r="Q31" s="73"/>
      <c r="R31" s="73"/>
      <c r="S31" s="73"/>
      <c r="T31" s="73"/>
      <c r="U31" s="73"/>
      <c r="V31" s="73"/>
      <c r="W31" s="73"/>
      <c r="X31" s="73"/>
      <c r="Y31" s="73"/>
      <c r="Z31" s="73"/>
    </row>
    <row r="32" ht="27.75" customHeight="1">
      <c r="A32" s="74" t="s">
        <v>61</v>
      </c>
      <c r="B32" s="75" t="s">
        <v>62</v>
      </c>
      <c r="C32" s="75" t="s">
        <v>63</v>
      </c>
      <c r="D32" s="76" t="s">
        <v>64</v>
      </c>
    </row>
    <row r="33" ht="15.75" customHeight="1">
      <c r="A33" s="77">
        <v>0.1</v>
      </c>
      <c r="B33" s="78">
        <v>0.0</v>
      </c>
      <c r="C33" s="78">
        <v>0.0</v>
      </c>
      <c r="D33" s="79">
        <v>0.0</v>
      </c>
    </row>
    <row r="34" ht="15.75" customHeight="1">
      <c r="A34" s="77">
        <v>0.12</v>
      </c>
      <c r="B34" s="78">
        <v>12400.0</v>
      </c>
      <c r="C34" s="78">
        <v>24800.0</v>
      </c>
      <c r="D34" s="79">
        <v>17700.0</v>
      </c>
    </row>
    <row r="35" ht="15.75" customHeight="1">
      <c r="A35" s="77">
        <v>0.22</v>
      </c>
      <c r="B35" s="78">
        <v>50400.0</v>
      </c>
      <c r="C35" s="78">
        <v>100800.0</v>
      </c>
      <c r="D35" s="79">
        <v>67450.0</v>
      </c>
    </row>
    <row r="36" ht="15.75" customHeight="1">
      <c r="A36" s="77">
        <v>0.24</v>
      </c>
      <c r="B36" s="78">
        <v>105700.0</v>
      </c>
      <c r="C36" s="78">
        <v>211400.0</v>
      </c>
      <c r="D36" s="79">
        <v>105700.0</v>
      </c>
    </row>
    <row r="37" ht="15.75" customHeight="1">
      <c r="A37" s="77">
        <v>0.32</v>
      </c>
      <c r="B37" s="78">
        <v>201775.0</v>
      </c>
      <c r="C37" s="78">
        <v>403550.0</v>
      </c>
      <c r="D37" s="79">
        <v>201775.0</v>
      </c>
    </row>
    <row r="38" ht="15.75" customHeight="1">
      <c r="A38" s="77">
        <v>0.35</v>
      </c>
      <c r="B38" s="78">
        <v>256225.0</v>
      </c>
      <c r="C38" s="78">
        <v>512450.0</v>
      </c>
      <c r="D38" s="79">
        <v>256200.0</v>
      </c>
    </row>
    <row r="39" ht="15.75" customHeight="1">
      <c r="A39" s="77">
        <v>0.37</v>
      </c>
      <c r="B39" s="78">
        <v>640600.0</v>
      </c>
      <c r="C39" s="78">
        <v>768700.0</v>
      </c>
      <c r="D39" s="79">
        <v>640600.0</v>
      </c>
    </row>
    <row r="40" ht="9.75" customHeight="1">
      <c r="A40" s="32"/>
      <c r="B40" s="33"/>
      <c r="C40" s="33"/>
      <c r="D40" s="25"/>
      <c r="E40" s="70"/>
      <c r="F40" s="70"/>
      <c r="G40" s="70"/>
      <c r="H40" s="70"/>
      <c r="I40" s="70"/>
      <c r="J40" s="70"/>
      <c r="K40" s="70"/>
      <c r="L40" s="70"/>
      <c r="M40" s="70"/>
      <c r="N40" s="70"/>
      <c r="O40" s="70"/>
      <c r="P40" s="70"/>
      <c r="Q40" s="70"/>
      <c r="R40" s="70"/>
      <c r="S40" s="70"/>
      <c r="T40" s="70"/>
      <c r="U40" s="70"/>
      <c r="V40" s="70"/>
      <c r="W40" s="70"/>
      <c r="X40" s="70"/>
      <c r="Y40" s="70"/>
      <c r="Z40" s="70"/>
    </row>
    <row r="41" ht="19.5" customHeight="1">
      <c r="A41" s="80" t="s">
        <v>65</v>
      </c>
      <c r="B41" s="5"/>
      <c r="C41" s="5"/>
      <c r="D41" s="6"/>
      <c r="E41" s="70"/>
      <c r="F41" s="70"/>
      <c r="G41" s="70"/>
      <c r="H41" s="70"/>
      <c r="I41" s="70"/>
      <c r="J41" s="70"/>
      <c r="K41" s="70"/>
      <c r="L41" s="70"/>
      <c r="M41" s="70"/>
      <c r="N41" s="70"/>
      <c r="O41" s="70"/>
      <c r="P41" s="70"/>
      <c r="Q41" s="70"/>
      <c r="R41" s="70"/>
      <c r="S41" s="70"/>
      <c r="T41" s="70"/>
      <c r="U41" s="70"/>
      <c r="V41" s="70"/>
      <c r="W41" s="70"/>
      <c r="X41" s="70"/>
      <c r="Y41" s="70"/>
      <c r="Z41" s="70"/>
    </row>
    <row r="42" ht="15.75" customHeight="1">
      <c r="A42" s="81"/>
      <c r="B42" s="81"/>
      <c r="C42" s="81"/>
      <c r="D42" s="81"/>
      <c r="E42" s="70"/>
      <c r="F42" s="70"/>
      <c r="G42" s="70"/>
      <c r="H42" s="70"/>
      <c r="I42" s="70"/>
      <c r="J42" s="70"/>
      <c r="K42" s="70"/>
      <c r="L42" s="70"/>
      <c r="M42" s="70"/>
      <c r="N42" s="70"/>
      <c r="O42" s="70"/>
      <c r="P42" s="70"/>
      <c r="Q42" s="70"/>
      <c r="R42" s="70"/>
      <c r="S42" s="70"/>
      <c r="T42" s="70"/>
      <c r="U42" s="70"/>
      <c r="V42" s="70"/>
      <c r="W42" s="70"/>
      <c r="X42" s="70"/>
      <c r="Y42" s="70"/>
      <c r="Z42" s="70"/>
    </row>
    <row r="43" ht="25.5" customHeight="1">
      <c r="A43" s="82" t="s">
        <v>66</v>
      </c>
      <c r="B43" s="5"/>
      <c r="C43" s="5"/>
      <c r="D43" s="6"/>
    </row>
    <row r="44" ht="25.5" customHeight="1">
      <c r="A44" s="83" t="s">
        <v>67</v>
      </c>
      <c r="B44" s="84"/>
      <c r="C44" s="84"/>
      <c r="D44" s="85"/>
    </row>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23">
    <mergeCell ref="A1:D1"/>
    <mergeCell ref="A2:D2"/>
    <mergeCell ref="A3:D3"/>
    <mergeCell ref="A4:D4"/>
    <mergeCell ref="A8:D8"/>
    <mergeCell ref="C9:D9"/>
    <mergeCell ref="C10:D10"/>
    <mergeCell ref="C13:D13"/>
    <mergeCell ref="C14:D14"/>
    <mergeCell ref="C15:D15"/>
    <mergeCell ref="C16:D16"/>
    <mergeCell ref="C17:D17"/>
    <mergeCell ref="C18:D18"/>
    <mergeCell ref="C19:D19"/>
    <mergeCell ref="A43:D43"/>
    <mergeCell ref="A44:D44"/>
    <mergeCell ref="C20:D20"/>
    <mergeCell ref="A22:D22"/>
    <mergeCell ref="C23:D23"/>
    <mergeCell ref="C24:D24"/>
    <mergeCell ref="C25:D25"/>
    <mergeCell ref="A31:D31"/>
    <mergeCell ref="A41:D41"/>
  </mergeCells>
  <dataValidations>
    <dataValidation type="list" allowBlank="1" sqref="B6">
      <formula1>"Single,Married Filing Jointly,Head of Household"</formula1>
    </dataValidation>
  </dataValidations>
  <printOptions/>
  <pageMargins bottom="1.0" footer="0.0" header="0.0" left="0.75" right="0.75" top="1.0"/>
  <pageSetup paperSize="9" orientation="portrait"/>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52.0"/>
    <col customWidth="1" min="2" max="2" width="29.43"/>
    <col customWidth="1" min="3" max="3" width="10.0"/>
    <col customWidth="1" min="4" max="4" width="56.0"/>
    <col customWidth="1" min="5" max="26" width="8.71"/>
  </cols>
  <sheetData>
    <row r="1" ht="37.5" customHeight="1">
      <c r="A1" s="7" t="s">
        <v>2</v>
      </c>
      <c r="D1" s="9"/>
    </row>
    <row r="2">
      <c r="A2" s="4" t="s">
        <v>4</v>
      </c>
      <c r="B2" s="5"/>
      <c r="C2" s="5"/>
      <c r="D2" s="6"/>
    </row>
    <row r="3">
      <c r="A3" s="12" t="s">
        <v>5</v>
      </c>
    </row>
    <row r="4">
      <c r="A4" s="14"/>
      <c r="B4" s="15"/>
      <c r="C4" s="15"/>
      <c r="D4" s="16"/>
    </row>
    <row r="5">
      <c r="A5" s="18" t="s">
        <v>8</v>
      </c>
      <c r="B5" s="19"/>
      <c r="C5" s="19"/>
      <c r="D5" s="20"/>
    </row>
    <row r="6">
      <c r="A6" s="22" t="s">
        <v>9</v>
      </c>
      <c r="B6" s="24">
        <v>1600000.0</v>
      </c>
      <c r="C6" s="26" t="s">
        <v>11</v>
      </c>
      <c r="D6" s="27"/>
    </row>
    <row r="7">
      <c r="A7" s="22" t="s">
        <v>13</v>
      </c>
      <c r="B7" s="29">
        <v>0.3</v>
      </c>
      <c r="C7" s="26" t="s">
        <v>11</v>
      </c>
      <c r="D7" s="27"/>
    </row>
    <row r="8">
      <c r="A8" s="22" t="s">
        <v>14</v>
      </c>
      <c r="B8" s="29">
        <v>0.5</v>
      </c>
      <c r="C8" s="26" t="s">
        <v>11</v>
      </c>
      <c r="D8" s="27"/>
    </row>
    <row r="9">
      <c r="A9" s="22" t="s">
        <v>15</v>
      </c>
      <c r="B9" s="31">
        <v>1.0</v>
      </c>
      <c r="C9" s="26" t="s">
        <v>11</v>
      </c>
      <c r="D9" s="27"/>
    </row>
    <row r="10">
      <c r="A10" s="22" t="s">
        <v>17</v>
      </c>
      <c r="B10" s="34" t="s">
        <v>19</v>
      </c>
      <c r="C10" s="26" t="s">
        <v>11</v>
      </c>
      <c r="D10" s="27"/>
    </row>
    <row r="11">
      <c r="A11" s="22" t="s">
        <v>7</v>
      </c>
      <c r="B11" s="24">
        <v>650000.0</v>
      </c>
      <c r="C11" s="26" t="s">
        <v>11</v>
      </c>
      <c r="D11" s="27"/>
    </row>
    <row r="12">
      <c r="A12" s="22" t="s">
        <v>20</v>
      </c>
      <c r="B12" s="29">
        <v>0.35</v>
      </c>
      <c r="C12" s="26" t="s">
        <v>11</v>
      </c>
      <c r="D12" s="27"/>
    </row>
    <row r="13">
      <c r="A13" s="36"/>
      <c r="B13" s="33"/>
      <c r="C13" s="33"/>
      <c r="D13" s="37"/>
    </row>
    <row r="14">
      <c r="A14" s="38" t="s">
        <v>22</v>
      </c>
      <c r="B14" s="19"/>
      <c r="C14" s="19"/>
      <c r="D14" s="20"/>
    </row>
    <row r="15">
      <c r="A15" s="39" t="s">
        <v>23</v>
      </c>
      <c r="B15" s="42">
        <f>B6*B7</f>
        <v>480000</v>
      </c>
      <c r="C15" s="26" t="s">
        <v>24</v>
      </c>
      <c r="D15" s="27"/>
    </row>
    <row r="16">
      <c r="A16" s="39" t="s">
        <v>26</v>
      </c>
      <c r="B16" s="42">
        <f>B6-B15</f>
        <v>1120000</v>
      </c>
      <c r="C16" s="26" t="s">
        <v>24</v>
      </c>
      <c r="D16" s="27"/>
    </row>
    <row r="17">
      <c r="A17" s="39" t="s">
        <v>27</v>
      </c>
      <c r="B17" s="42">
        <f>B16*B8</f>
        <v>560000</v>
      </c>
      <c r="C17" s="26" t="s">
        <v>24</v>
      </c>
      <c r="D17" s="27"/>
    </row>
    <row r="18">
      <c r="A18" s="39" t="s">
        <v>29</v>
      </c>
      <c r="B18" s="42">
        <f>B16-B17</f>
        <v>560000</v>
      </c>
      <c r="C18" s="26" t="s">
        <v>24</v>
      </c>
      <c r="D18" s="27"/>
    </row>
    <row r="19">
      <c r="A19" s="36"/>
      <c r="B19" s="33"/>
      <c r="C19" s="33"/>
      <c r="D19" s="37"/>
    </row>
    <row r="20">
      <c r="A20" s="38" t="s">
        <v>31</v>
      </c>
      <c r="B20" s="19"/>
      <c r="C20" s="19"/>
      <c r="D20" s="20"/>
    </row>
    <row r="21">
      <c r="A21" s="48" t="s">
        <v>32</v>
      </c>
      <c r="B21" s="50">
        <f>B17*B9</f>
        <v>560000</v>
      </c>
      <c r="C21" s="51"/>
      <c r="D21" s="52"/>
    </row>
    <row r="22" ht="15.75" customHeight="1">
      <c r="A22" s="36"/>
      <c r="B22" s="33"/>
      <c r="C22" s="33"/>
      <c r="D22" s="37"/>
    </row>
    <row r="23" ht="15.75" customHeight="1">
      <c r="A23" s="38" t="s">
        <v>34</v>
      </c>
      <c r="B23" s="19"/>
      <c r="C23" s="19"/>
      <c r="D23" s="20"/>
    </row>
    <row r="24" ht="15.75" customHeight="1">
      <c r="A24" s="39" t="s">
        <v>35</v>
      </c>
      <c r="B24" s="55" t="str">
        <f>IF(B10="Yes","Offsets W-2 + all other income","Offsets passive/rental income only")</f>
        <v>Offsets W-2 + all other income</v>
      </c>
      <c r="C24" s="26" t="s">
        <v>24</v>
      </c>
      <c r="D24" s="27"/>
    </row>
    <row r="25" ht="15.75" customHeight="1">
      <c r="A25" s="39" t="s">
        <v>37</v>
      </c>
      <c r="B25" s="42">
        <f>IF(B10="Yes",MIN(B21,B11),B21)</f>
        <v>560000</v>
      </c>
      <c r="C25" s="26" t="s">
        <v>24</v>
      </c>
      <c r="D25" s="27"/>
    </row>
    <row r="26" ht="15.75" customHeight="1">
      <c r="A26" s="57" t="s">
        <v>38</v>
      </c>
      <c r="B26" s="58">
        <f>B25*B12</f>
        <v>196000</v>
      </c>
      <c r="C26" s="26" t="s">
        <v>24</v>
      </c>
      <c r="D26" s="27"/>
    </row>
    <row r="27" ht="15.75" customHeight="1">
      <c r="A27" s="39" t="s">
        <v>39</v>
      </c>
      <c r="B27" s="59">
        <f>B21-B25</f>
        <v>0</v>
      </c>
      <c r="C27" s="26" t="s">
        <v>24</v>
      </c>
      <c r="D27" s="27"/>
    </row>
    <row r="28" ht="15.75" customHeight="1">
      <c r="A28" s="60"/>
      <c r="B28" s="60"/>
      <c r="C28" s="60"/>
      <c r="D28" s="60"/>
    </row>
    <row r="29" ht="15.75" customHeight="1">
      <c r="A29" s="61" t="s">
        <v>40</v>
      </c>
      <c r="D29" s="62"/>
    </row>
    <row r="30" ht="15.75" customHeight="1">
      <c r="A30" s="63"/>
      <c r="B30" s="63"/>
      <c r="C30" s="63"/>
      <c r="D30" s="63"/>
    </row>
    <row r="31" ht="27.75" customHeight="1">
      <c r="A31" s="64" t="s">
        <v>41</v>
      </c>
      <c r="D31" s="62"/>
    </row>
    <row r="32" ht="27.75" customHeight="1">
      <c r="A32" s="64" t="s">
        <v>42</v>
      </c>
      <c r="D32" s="62"/>
    </row>
    <row r="33" ht="27.75" customHeight="1">
      <c r="A33" s="64" t="s">
        <v>43</v>
      </c>
      <c r="D33" s="62"/>
    </row>
    <row r="34" ht="27.75" customHeight="1">
      <c r="A34" s="64" t="s">
        <v>44</v>
      </c>
      <c r="D34" s="62"/>
    </row>
    <row r="35" ht="27.75" customHeight="1">
      <c r="A35" s="64" t="s">
        <v>45</v>
      </c>
      <c r="D35" s="62"/>
    </row>
    <row r="36" ht="15.75" customHeight="1">
      <c r="A36" s="65"/>
      <c r="B36" s="66"/>
      <c r="C36" s="66"/>
      <c r="D36" s="67"/>
    </row>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28">
    <mergeCell ref="A1:C1"/>
    <mergeCell ref="A2:D2"/>
    <mergeCell ref="A3:D3"/>
    <mergeCell ref="A5:D5"/>
    <mergeCell ref="C6:D6"/>
    <mergeCell ref="C7:D7"/>
    <mergeCell ref="C8:D8"/>
    <mergeCell ref="C9:D9"/>
    <mergeCell ref="C10:D10"/>
    <mergeCell ref="C11:D11"/>
    <mergeCell ref="C12:D12"/>
    <mergeCell ref="A14:D14"/>
    <mergeCell ref="C15:D15"/>
    <mergeCell ref="C16:D16"/>
    <mergeCell ref="C27:D27"/>
    <mergeCell ref="A29:D29"/>
    <mergeCell ref="A31:D31"/>
    <mergeCell ref="A32:D32"/>
    <mergeCell ref="A33:D33"/>
    <mergeCell ref="A34:D34"/>
    <mergeCell ref="A35:D35"/>
    <mergeCell ref="C17:D17"/>
    <mergeCell ref="C18:D18"/>
    <mergeCell ref="A20:D20"/>
    <mergeCell ref="A23:D23"/>
    <mergeCell ref="C24:D24"/>
    <mergeCell ref="C25:D25"/>
    <mergeCell ref="C26:D26"/>
  </mergeCells>
  <dataValidations>
    <dataValidation type="list" allowBlank="1" sqref="B10">
      <formula1>"Yes,No"</formula1>
    </dataValidation>
  </dataValidations>
  <printOptions/>
  <pageMargins bottom="1.0" footer="0.0" header="0.0" left="0.75" right="0.75" top="1.0"/>
  <pageSetup paperSize="9" orientation="portrait"/>
  <drawing r:id="rId2"/>
  <legacyDrawing r:id="rId3"/>
</worksheet>
</file>