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ode d'emploi" sheetId="1" r:id="rId1"/>
    <sheet name="Votre calcul" sheetId="2" r:id="rId2"/>
    <sheet name="Exemple" sheetId="3" r:id="rId3"/>
    <sheet name="Où trouver les chiffres" sheetId="4" r:id="rId4"/>
    <sheet name="Indicateurs de suivi" sheetId="5" r:id="rId5"/>
  </sheets>
  <calcPr calcId="124519" fullCalcOnLoad="1"/>
</workbook>
</file>

<file path=xl/sharedStrings.xml><?xml version="1.0" encoding="utf-8"?>
<sst xmlns="http://schemas.openxmlformats.org/spreadsheetml/2006/main" count="187" uniqueCount="115">
  <si>
    <t>Trame de business case : projet de pilotage des entités juridiques</t>
  </si>
  <si>
    <t>Chiffrer ce que coûte votre organisation actuelle, puis ce que coûte et rapporte le projet</t>
  </si>
  <si>
    <t>Pourquoi cette trame</t>
  </si>
  <si>
    <t>Une direction juridique qui demande un budget doit montrer ce que coûte la situation actuelle. Cette trame vous aide à le chiffrer poste par poste, avec vos propres données, et à présenter un ordre de grandeur défendable devant votre direction financière.</t>
  </si>
  <si>
    <t>Comment l'utiliser</t>
  </si>
  <si>
    <t>1. Onglet « Votre calcul » : renseignez les cellules sur fond bleu clair avec vos chiffres. Le reste se calcule.
2. Onglet « Exemple » : le même calcul déjà rempli pour un groupe fictif de 40 entités, pour voir le raisonnement. Ses chiffres sont des hypothèses d'illustration, pas des moyennes de marché.
3. Onglet « Où trouver les chiffres » : pour chaque poste, la question à poser et à qui.
4. Onglet « Indicateurs de suivi » : ce qu'il faudra mesurer après le lancement pour prouver la valeur du projet.</t>
  </si>
  <si>
    <t>Principe de prudence</t>
  </si>
  <si>
    <t>Les taux de réduction sont à fixer par vous, poste par poste, et à justifier. Un business case crédible part d'hypothèses prudentes et affichées. Le coût d'opportunité est présenté à part et n'entre pas dans le total, pour ne pas gonfler le résultat.</t>
  </si>
  <si>
    <t>Pour aller plus loin</t>
  </si>
  <si>
    <t>Axiocap centralise les entités, les mandats, les registres et les assemblées d'un groupe : www.axiocap.com/legal-ops</t>
  </si>
  <si>
    <t>Business case : votre calcul</t>
  </si>
  <si>
    <t>Cellules bleues : à renseigner. Les montants sont annuels.</t>
  </si>
  <si>
    <t>Poste</t>
  </si>
  <si>
    <t>Valeur</t>
  </si>
  <si>
    <t>Commentaire</t>
  </si>
  <si>
    <t>Hypothèses générales</t>
  </si>
  <si>
    <t>Nombre d'entités juridiques gérées</t>
  </si>
  <si>
    <t>Coût horaire chargé d'un juriste (€)</t>
  </si>
  <si>
    <t>Salaire chargé divisé par les heures travaillées. À demander aux RH ou au contrôle de gestion</t>
  </si>
  <si>
    <t>Poste 1 : la double saisie</t>
  </si>
  <si>
    <t>Événements juridiques par entité et par an</t>
  </si>
  <si>
    <t>Nominations, AG, mouvements de titres, changements de siège...</t>
  </si>
  <si>
    <t>Nombre d'outils où chaque information est ressaisie</t>
  </si>
  <si>
    <t>Tableur, logiciel de formalités, reporting groupe, GED...</t>
  </si>
  <si>
    <t>Minutes par ressaisie</t>
  </si>
  <si>
    <t>Heures perdues par an</t>
  </si>
  <si>
    <t>Coût annuel de la double saisie</t>
  </si>
  <si>
    <t>Poste 2 : reconstituer un historique</t>
  </si>
  <si>
    <t>Opérations par an qui exigent un historique (cession, due diligence, audit)</t>
  </si>
  <si>
    <t>Heures de reconstitution par opération</t>
  </si>
  <si>
    <t>Frais externes par opération (€)</t>
  </si>
  <si>
    <t>Avocats, recherches au greffe, copies certifiées</t>
  </si>
  <si>
    <t>Coût annuel des reconstitutions</t>
  </si>
  <si>
    <t>Poste 3 : les échéances manquées</t>
  </si>
  <si>
    <t>Échéances à suivre par an (mandats, AG, dépôts)</t>
  </si>
  <si>
    <t>Part des échéances traitées en retard ou en urgence</t>
  </si>
  <si>
    <t>À estimer sur l'année écoulée</t>
  </si>
  <si>
    <t>Coût moyen d'une régularisation (€)</t>
  </si>
  <si>
    <t>Frais, temps passé, pénalités éventuelles</t>
  </si>
  <si>
    <t>Coût annuel des échéances manquées</t>
  </si>
  <si>
    <t>Poste 4 : les formalités externalisées</t>
  </si>
  <si>
    <t>Formalités confiées à l'extérieur par an</t>
  </si>
  <si>
    <t>Coût moyen d'une formalité externalisée (€)</t>
  </si>
  <si>
    <t>Heures internes pour faire une formalité soi-même</t>
  </si>
  <si>
    <t>Sert à déduire le temps de l'équipe si la formalité est reprise en interne</t>
  </si>
  <si>
    <t>Coût annuel des formalités externalisées</t>
  </si>
  <si>
    <t>Poste 5 : les demandes internes</t>
  </si>
  <si>
    <t>Demandes par mois (finance, consolidation, audit, fiscal)</t>
  </si>
  <si>
    <t>Liste des filiales, organigramme, pouvoirs, mandats en cours...</t>
  </si>
  <si>
    <t>Heures par demande</t>
  </si>
  <si>
    <t>Coût annuel des demandes internes</t>
  </si>
  <si>
    <t>Total : ce que coûte l'organisation actuelle</t>
  </si>
  <si>
    <t>Coût annuel actuel, postes 1 à 5</t>
  </si>
  <si>
    <t>À part : le coût d'opportunité (hors total)</t>
  </si>
  <si>
    <t>Heures libérées si les postes 1, 2 et 5 disparaissaient</t>
  </si>
  <si>
    <t>Ce que l'équipe pourrait consacrer à des dossiers à plus forte valeur. Présenté à part, sans valorisation</t>
  </si>
  <si>
    <t>Le projet : réduction attendue, poste par poste (vos hypothèses)</t>
  </si>
  <si>
    <t>Réduction de la double saisie</t>
  </si>
  <si>
    <t>Hypothèse prudente, à justifier</t>
  </si>
  <si>
    <t>Réduction du coût des reconstitutions</t>
  </si>
  <si>
    <t>Réduction des échéances manquées</t>
  </si>
  <si>
    <t>Part des formalités reprises en interne</t>
  </si>
  <si>
    <t>Réduction du temps des demandes internes</t>
  </si>
  <si>
    <t>Économie annuelle estimée</t>
  </si>
  <si>
    <t>Pour les formalités, le temps interne nécessaire est déduit</t>
  </si>
  <si>
    <t>Le projet : ce qu'il coûte</t>
  </si>
  <si>
    <t>Abonnement annuel (€)</t>
  </si>
  <si>
    <t>Selon votre devis</t>
  </si>
  <si>
    <t>Reprise de l'historique et paramétrage, coût unique (€)</t>
  </si>
  <si>
    <t>Laissez vide ou 0 s'il n'y en a pas</t>
  </si>
  <si>
    <t>Heures internes de déploiement, une fois</t>
  </si>
  <si>
    <t>Coût de la première année</t>
  </si>
  <si>
    <t>Gain net annuel en régime de croisière</t>
  </si>
  <si>
    <t>Délai de retour, en mois</t>
  </si>
  <si>
    <t>Ordre de grandeur, pas une promesse : le résultat ne vaut que ce que valent les hypothèses. Affichez-les quand vous le présentez.</t>
  </si>
  <si>
    <t>Business case : exemple d'un groupe fictif de 40 entités</t>
  </si>
  <si>
    <t>Chiffres d'illustration. Remplacez-les par les vôtres dans l'onglet « Votre calcul ».</t>
  </si>
  <si>
    <t>Laissé vide volontairement : saisissez votre devis dans l'onglet « Votre calcul »</t>
  </si>
  <si>
    <t>Où trouver les chiffres</t>
  </si>
  <si>
    <t>Question à poser</t>
  </si>
  <si>
    <t>À qui</t>
  </si>
  <si>
    <t>Coût horaire</t>
  </si>
  <si>
    <t>Quel est le coût chargé annuel d'un juriste, et combien d'heures travaille-t-il par an ?</t>
  </si>
  <si>
    <t>RH, contrôle de gestion</t>
  </si>
  <si>
    <t>Double saisie</t>
  </si>
  <si>
    <t>Dans combien d'outils la même information juridique est-elle saisie, et combien de temps prend chaque saisie ?</t>
  </si>
  <si>
    <t>L'équipe juridique, sur une semaine type</t>
  </si>
  <si>
    <t>Historique</t>
  </si>
  <si>
    <t>Combien d'opérations l'an dernier ont demandé de reconstituer un historique, et combien de temps et de frais cela a coûté ?</t>
  </si>
  <si>
    <t>Direction juridique, direction financière</t>
  </si>
  <si>
    <t>Échéances</t>
  </si>
  <si>
    <t>Combien d'échéances ont été traitées en retard ou en urgence l'an dernier, et qu'ont-elles coûté ?</t>
  </si>
  <si>
    <t>Direction juridique, prestataires de formalités</t>
  </si>
  <si>
    <t>Formalités</t>
  </si>
  <si>
    <t>Combien de formalités ont été confiées à l'extérieur, et pour quel montant total ?</t>
  </si>
  <si>
    <t>Comptabilité fournisseurs</t>
  </si>
  <si>
    <t>Demandes internes</t>
  </si>
  <si>
    <t>Combien de demandes d'information juridique l'équipe reçoit-elle par mois, et combien de temps chacune prend-elle ?</t>
  </si>
  <si>
    <t>L'équipe juridique, sur un mois</t>
  </si>
  <si>
    <t>Indicateurs à suivre après le lancement</t>
  </si>
  <si>
    <t>Relevez chaque valeur avant le lancement, puis à 12 mois, sur un périmètre et des périodes comparables.</t>
  </si>
  <si>
    <t>Indicateur</t>
  </si>
  <si>
    <t>Comment le mesurer</t>
  </si>
  <si>
    <t>Valeur de départ</t>
  </si>
  <si>
    <t>Valeur à 12 mois</t>
  </si>
  <si>
    <t>Taux de complétude du référentiel des entités</t>
  </si>
  <si>
    <t>Entités dont les champs obligatoires sont renseignés / nombre total d'entités x 100</t>
  </si>
  <si>
    <t>Part des échéances traitées dans les délais</t>
  </si>
  <si>
    <t>Échéances traitées dans les délais / nombre total d'échéances</t>
  </si>
  <si>
    <t>Délai moyen de réponse aux demandes internes</t>
  </si>
  <si>
    <t>Temps total entre la réception et la réponse / nombre de demandes traitées</t>
  </si>
  <si>
    <t>Nombre de ressaisies supprimées</t>
  </si>
  <si>
    <t>Nombre de ressaisies évitées sur un périmètre défini</t>
  </si>
  <si>
    <t>Montant des formalités externalisées</t>
  </si>
  <si>
    <t>Somme des dépenses de formalités confiées à des prestataires</t>
  </si>
</sst>
</file>

<file path=xl/styles.xml><?xml version="1.0" encoding="utf-8"?>
<styleSheet xmlns="http://schemas.openxmlformats.org/spreadsheetml/2006/main">
  <numFmts count="4">
    <numFmt numFmtId="164" formatCode="#,##0 €"/>
    <numFmt numFmtId="165" formatCode="#,##0"/>
    <numFmt numFmtId="166" formatCode="0%"/>
    <numFmt numFmtId="167" formatCode="0.0"/>
  </numFmts>
  <fonts count="14">
    <font>
      <sz val="11"/>
      <color theme="1"/>
      <name val="Calibri"/>
      <family val="2"/>
      <scheme val="minor"/>
    </font>
    <font>
      <b/>
      <sz val="16"/>
      <color rgb="FF0050FF"/>
      <name val="Verdana"/>
      <family val="2"/>
    </font>
    <font>
      <i/>
      <sz val="10"/>
      <color rgb="FF858585"/>
      <name val="Verdana"/>
      <family val="2"/>
    </font>
    <font>
      <b/>
      <sz val="11"/>
      <color rgb="FF0050FF"/>
      <name val="Verdana"/>
      <family val="2"/>
    </font>
    <font>
      <sz val="10"/>
      <color theme="1"/>
      <name val="Verdana"/>
      <family val="2"/>
    </font>
    <font>
      <u/>
      <sz val="10"/>
      <color rgb="FF0050FF"/>
      <name val="Verdana"/>
      <family val="2"/>
    </font>
    <font>
      <b/>
      <sz val="10"/>
      <color rgb="FFFFFFFF"/>
      <name val="Verdana"/>
      <family val="2"/>
    </font>
    <font>
      <b/>
      <sz val="10"/>
      <color rgb="FF0050FF"/>
      <name val="Verdana"/>
      <family val="2"/>
    </font>
    <font>
      <sz val="9"/>
      <color rgb="FF858585"/>
      <name val="Verdana"/>
      <family val="2"/>
    </font>
    <font>
      <b/>
      <sz val="10"/>
      <color rgb="FF120AA5"/>
      <name val="Verdana"/>
      <family val="2"/>
    </font>
    <font>
      <b/>
      <sz val="10"/>
      <color theme="1"/>
      <name val="Verdana"/>
      <family val="2"/>
    </font>
    <font>
      <b/>
      <sz val="11"/>
      <color rgb="FFFFFFFF"/>
      <name val="Verdana"/>
      <family val="2"/>
    </font>
    <font>
      <b/>
      <sz val="12"/>
      <color rgb="FFFFFFFF"/>
      <name val="Verdana"/>
      <family val="2"/>
    </font>
    <font>
      <i/>
      <sz val="9"/>
      <color rgb="FF858585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0050FF"/>
        <bgColor indexed="64"/>
      </patternFill>
    </fill>
    <fill>
      <patternFill patternType="solid">
        <fgColor rgb="FFF5F9FF"/>
        <bgColor indexed="64"/>
      </patternFill>
    </fill>
    <fill>
      <patternFill patternType="solid">
        <fgColor rgb="FFEAF1FF"/>
        <bgColor indexed="64"/>
      </patternFill>
    </fill>
  </fills>
  <borders count="4">
    <border>
      <left/>
      <right/>
      <top/>
      <bottom/>
      <diagonal/>
    </border>
    <border>
      <left style="thin">
        <color rgb="FFD9EAFF"/>
      </left>
      <right style="thin">
        <color rgb="FFD9EAFF"/>
      </right>
      <top style="thin">
        <color rgb="FFD9EAFF"/>
      </top>
      <bottom style="thin">
        <color rgb="FFD9EAFF"/>
      </bottom>
      <diagonal/>
    </border>
    <border>
      <left style="thin">
        <color rgb="FF0050FF"/>
      </left>
      <right style="thin">
        <color rgb="FF0050FF"/>
      </right>
      <top style="thin">
        <color rgb="FF0050FF"/>
      </top>
      <bottom style="thin">
        <color rgb="FF0050FF"/>
      </bottom>
      <diagonal/>
    </border>
    <border>
      <left style="medium">
        <color rgb="FF120AA5"/>
      </left>
      <right style="medium">
        <color rgb="FF120AA5"/>
      </right>
      <top style="medium">
        <color rgb="FF120AA5"/>
      </top>
      <bottom style="medium">
        <color rgb="FF120AA5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7" fillId="4" borderId="2" xfId="0" applyFont="1" applyFill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164" fontId="7" fillId="4" borderId="2" xfId="0" applyNumberFormat="1" applyFont="1" applyFill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165" fontId="10" fillId="0" borderId="1" xfId="0" applyNumberFormat="1" applyFont="1" applyBorder="1" applyAlignment="1">
      <alignment vertical="top" wrapText="1"/>
    </xf>
    <xf numFmtId="164" fontId="7" fillId="0" borderId="1" xfId="0" applyNumberFormat="1" applyFont="1" applyBorder="1" applyAlignment="1">
      <alignment vertical="top" wrapText="1"/>
    </xf>
    <xf numFmtId="166" fontId="7" fillId="4" borderId="2" xfId="0" applyNumberFormat="1" applyFont="1" applyFill="1" applyBorder="1" applyAlignment="1">
      <alignment vertical="top" wrapText="1"/>
    </xf>
    <xf numFmtId="0" fontId="11" fillId="2" borderId="3" xfId="0" applyFont="1" applyFill="1" applyBorder="1" applyAlignment="1">
      <alignment vertical="top" wrapText="1"/>
    </xf>
    <xf numFmtId="164" fontId="12" fillId="2" borderId="3" xfId="0" applyNumberFormat="1" applyFont="1" applyFill="1" applyBorder="1" applyAlignment="1">
      <alignment vertical="top" wrapText="1"/>
    </xf>
    <xf numFmtId="167" fontId="12" fillId="2" borderId="3" xfId="0" applyNumberFormat="1" applyFont="1" applyFill="1" applyBorder="1" applyAlignment="1">
      <alignment vertical="top" wrapText="1"/>
    </xf>
    <xf numFmtId="0" fontId="1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axiocap.com/legal-o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B13"/>
  <sheetViews>
    <sheetView showGridLines="0" tabSelected="1" workbookViewId="0"/>
  </sheetViews>
  <sheetFormatPr defaultRowHeight="15"/>
  <cols>
    <col min="1" max="1" width="3.7109375" customWidth="1"/>
    <col min="2" max="2" width="95.7109375" customWidth="1"/>
  </cols>
  <sheetData>
    <row r="2" spans="2:2">
      <c r="B2" s="1" t="s">
        <v>0</v>
      </c>
    </row>
    <row r="3" spans="2:2">
      <c r="B3" s="2" t="s">
        <v>1</v>
      </c>
    </row>
    <row r="6" spans="2:2" ht="18" customHeight="1">
      <c r="B6" s="3" t="s">
        <v>2</v>
      </c>
    </row>
    <row r="7" spans="2:2" ht="56" customHeight="1">
      <c r="B7" s="4" t="s">
        <v>3</v>
      </c>
    </row>
    <row r="8" spans="2:2" ht="18" customHeight="1">
      <c r="B8" s="3" t="s">
        <v>4</v>
      </c>
    </row>
    <row r="9" spans="2:2" ht="100" customHeight="1">
      <c r="B9" s="4" t="s">
        <v>5</v>
      </c>
    </row>
    <row r="10" spans="2:2" ht="18" customHeight="1">
      <c r="B10" s="3" t="s">
        <v>6</v>
      </c>
    </row>
    <row r="11" spans="2:2" ht="56" customHeight="1">
      <c r="B11" s="4" t="s">
        <v>7</v>
      </c>
    </row>
    <row r="12" spans="2:2" ht="18" customHeight="1">
      <c r="B12" s="3" t="s">
        <v>8</v>
      </c>
    </row>
    <row r="13" spans="2:2" ht="56" customHeight="1">
      <c r="B13" s="5" t="s">
        <v>9</v>
      </c>
    </row>
  </sheetData>
  <hyperlinks>
    <hyperlink ref="B13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D57"/>
  <sheetViews>
    <sheetView showGridLines="0" workbookViewId="0"/>
  </sheetViews>
  <sheetFormatPr defaultRowHeight="15"/>
  <cols>
    <col min="1" max="1" width="3.7109375" customWidth="1"/>
    <col min="2" max="2" width="58.7109375" customWidth="1"/>
    <col min="3" max="3" width="24.7109375" customWidth="1"/>
    <col min="4" max="4" width="58.7109375" customWidth="1"/>
  </cols>
  <sheetData>
    <row r="2" spans="2:4">
      <c r="B2" s="1" t="s">
        <v>10</v>
      </c>
    </row>
    <row r="3" spans="2:4">
      <c r="B3" s="2" t="s">
        <v>11</v>
      </c>
    </row>
    <row r="6" spans="2:4">
      <c r="B6" s="6" t="s">
        <v>12</v>
      </c>
      <c r="C6" s="6" t="s">
        <v>13</v>
      </c>
      <c r="D6" s="6" t="s">
        <v>14</v>
      </c>
    </row>
    <row r="7" spans="2:4">
      <c r="B7" s="7" t="s">
        <v>15</v>
      </c>
      <c r="C7" s="7"/>
      <c r="D7" s="7"/>
    </row>
    <row r="8" spans="2:4">
      <c r="B8" s="8" t="s">
        <v>16</v>
      </c>
      <c r="C8" s="9"/>
      <c r="D8" s="10"/>
    </row>
    <row r="9" spans="2:4" ht="28" customHeight="1">
      <c r="B9" s="8" t="s">
        <v>17</v>
      </c>
      <c r="C9" s="11"/>
      <c r="D9" s="10" t="s">
        <v>18</v>
      </c>
    </row>
    <row r="10" spans="2:4">
      <c r="B10" s="7" t="s">
        <v>19</v>
      </c>
      <c r="C10" s="7"/>
      <c r="D10" s="7"/>
    </row>
    <row r="11" spans="2:4">
      <c r="B11" s="8" t="s">
        <v>20</v>
      </c>
      <c r="C11" s="9"/>
      <c r="D11" s="10" t="s">
        <v>21</v>
      </c>
    </row>
    <row r="12" spans="2:4">
      <c r="B12" s="8" t="s">
        <v>22</v>
      </c>
      <c r="C12" s="9"/>
      <c r="D12" s="10" t="s">
        <v>23</v>
      </c>
    </row>
    <row r="13" spans="2:4">
      <c r="B13" s="8" t="s">
        <v>24</v>
      </c>
      <c r="C13" s="9"/>
      <c r="D13" s="10"/>
    </row>
    <row r="14" spans="2:4">
      <c r="B14" s="12" t="s">
        <v>25</v>
      </c>
      <c r="C14" s="13">
        <f>C8*C11*C12*C13/60</f>
        <v>0.0</v>
      </c>
      <c r="D14" s="10"/>
    </row>
    <row r="15" spans="2:4">
      <c r="B15" s="12" t="s">
        <v>26</v>
      </c>
      <c r="C15" s="14">
        <f>C14*C9</f>
        <v>0.0</v>
      </c>
      <c r="D15" s="10"/>
    </row>
    <row r="16" spans="2:4">
      <c r="B16" s="7" t="s">
        <v>27</v>
      </c>
      <c r="C16" s="7"/>
      <c r="D16" s="7"/>
    </row>
    <row r="17" spans="2:4" ht="28" customHeight="1">
      <c r="B17" s="8" t="s">
        <v>28</v>
      </c>
      <c r="C17" s="9"/>
      <c r="D17" s="10"/>
    </row>
    <row r="18" spans="2:4">
      <c r="B18" s="8" t="s">
        <v>29</v>
      </c>
      <c r="C18" s="9"/>
      <c r="D18" s="10"/>
    </row>
    <row r="19" spans="2:4">
      <c r="B19" s="8" t="s">
        <v>30</v>
      </c>
      <c r="C19" s="11"/>
      <c r="D19" s="10" t="s">
        <v>31</v>
      </c>
    </row>
    <row r="20" spans="2:4">
      <c r="B20" s="12" t="s">
        <v>32</v>
      </c>
      <c r="C20" s="14">
        <f>C17*(C18*C9+C19)</f>
        <v>0</v>
      </c>
      <c r="D20" s="10"/>
    </row>
    <row r="21" spans="2:4">
      <c r="B21" s="7" t="s">
        <v>33</v>
      </c>
      <c r="C21" s="7"/>
      <c r="D21" s="7"/>
    </row>
    <row r="22" spans="2:4">
      <c r="B22" s="8" t="s">
        <v>34</v>
      </c>
      <c r="C22" s="9"/>
      <c r="D22" s="10"/>
    </row>
    <row r="23" spans="2:4">
      <c r="B23" s="8" t="s">
        <v>35</v>
      </c>
      <c r="C23" s="15"/>
      <c r="D23" s="10" t="s">
        <v>36</v>
      </c>
    </row>
    <row r="24" spans="2:4">
      <c r="B24" s="8" t="s">
        <v>37</v>
      </c>
      <c r="C24" s="11"/>
      <c r="D24" s="10" t="s">
        <v>38</v>
      </c>
    </row>
    <row r="25" spans="2:4">
      <c r="B25" s="12" t="s">
        <v>39</v>
      </c>
      <c r="C25" s="14">
        <f>C22*C23*C24</f>
        <v>0</v>
      </c>
      <c r="D25" s="10"/>
    </row>
    <row r="26" spans="2:4">
      <c r="B26" s="7" t="s">
        <v>40</v>
      </c>
      <c r="C26" s="7"/>
      <c r="D26" s="7"/>
    </row>
    <row r="27" spans="2:4">
      <c r="B27" s="8" t="s">
        <v>41</v>
      </c>
      <c r="C27" s="9"/>
      <c r="D27" s="10"/>
    </row>
    <row r="28" spans="2:4">
      <c r="B28" s="8" t="s">
        <v>42</v>
      </c>
      <c r="C28" s="11"/>
      <c r="D28" s="10"/>
    </row>
    <row r="29" spans="2:4" ht="28" customHeight="1">
      <c r="B29" s="8" t="s">
        <v>43</v>
      </c>
      <c r="C29" s="9"/>
      <c r="D29" s="10" t="s">
        <v>44</v>
      </c>
    </row>
    <row r="30" spans="2:4">
      <c r="B30" s="12" t="s">
        <v>45</v>
      </c>
      <c r="C30" s="14">
        <f>C27*C28</f>
        <v>0</v>
      </c>
      <c r="D30" s="10"/>
    </row>
    <row r="31" spans="2:4">
      <c r="B31" s="7" t="s">
        <v>46</v>
      </c>
      <c r="C31" s="7"/>
      <c r="D31" s="7"/>
    </row>
    <row r="32" spans="2:4">
      <c r="B32" s="8" t="s">
        <v>47</v>
      </c>
      <c r="C32" s="9"/>
      <c r="D32" s="10" t="s">
        <v>48</v>
      </c>
    </row>
    <row r="33" spans="2:4">
      <c r="B33" s="8" t="s">
        <v>49</v>
      </c>
      <c r="C33" s="9"/>
      <c r="D33" s="10"/>
    </row>
    <row r="34" spans="2:4">
      <c r="B34" s="12" t="s">
        <v>50</v>
      </c>
      <c r="C34" s="14">
        <f>C32*12*C33*C9</f>
        <v>0</v>
      </c>
      <c r="D34" s="10"/>
    </row>
    <row r="35" spans="2:4">
      <c r="B35" s="7" t="s">
        <v>51</v>
      </c>
      <c r="C35" s="7"/>
      <c r="D35" s="7"/>
    </row>
    <row r="36" spans="2:4">
      <c r="B36" s="16" t="s">
        <v>52</v>
      </c>
      <c r="C36" s="17">
        <f>C15+C20+C25+C30+C34</f>
        <v>0.0</v>
      </c>
    </row>
    <row r="38" spans="2:4">
      <c r="B38" s="7" t="s">
        <v>53</v>
      </c>
      <c r="C38" s="7"/>
      <c r="D38" s="7"/>
    </row>
    <row r="39" spans="2:4" ht="28" customHeight="1">
      <c r="B39" s="12" t="s">
        <v>54</v>
      </c>
      <c r="C39" s="13">
        <f>C14+C17*C18+C32*12*C33</f>
        <v>0.0</v>
      </c>
      <c r="D39" s="10" t="s">
        <v>55</v>
      </c>
    </row>
    <row r="41" spans="2:4">
      <c r="B41" s="7" t="s">
        <v>56</v>
      </c>
      <c r="C41" s="7"/>
      <c r="D41" s="7"/>
    </row>
    <row r="42" spans="2:4">
      <c r="B42" s="8" t="s">
        <v>57</v>
      </c>
      <c r="C42" s="15"/>
      <c r="D42" s="10" t="s">
        <v>58</v>
      </c>
    </row>
    <row r="43" spans="2:4">
      <c r="B43" s="8" t="s">
        <v>59</v>
      </c>
      <c r="C43" s="15"/>
      <c r="D43" s="10" t="s">
        <v>58</v>
      </c>
    </row>
    <row r="44" spans="2:4">
      <c r="B44" s="8" t="s">
        <v>60</v>
      </c>
      <c r="C44" s="15"/>
      <c r="D44" s="10" t="s">
        <v>58</v>
      </c>
    </row>
    <row r="45" spans="2:4">
      <c r="B45" s="8" t="s">
        <v>61</v>
      </c>
      <c r="C45" s="15"/>
      <c r="D45" s="10" t="s">
        <v>58</v>
      </c>
    </row>
    <row r="46" spans="2:4">
      <c r="B46" s="8" t="s">
        <v>62</v>
      </c>
      <c r="C46" s="15"/>
      <c r="D46" s="10" t="s">
        <v>58</v>
      </c>
    </row>
    <row r="47" spans="2:4">
      <c r="B47" s="12" t="s">
        <v>63</v>
      </c>
      <c r="C47" s="14">
        <f>C15*C42+C20*C43+C25*C44+C30*C45-C27*C45*C29*C9+C34*C46</f>
        <v>0.0</v>
      </c>
      <c r="D47" s="10" t="s">
        <v>64</v>
      </c>
    </row>
    <row r="48" spans="2:4">
      <c r="B48" s="7" t="s">
        <v>65</v>
      </c>
      <c r="C48" s="7"/>
      <c r="D48" s="7"/>
    </row>
    <row r="49" spans="2:4">
      <c r="B49" s="8" t="s">
        <v>66</v>
      </c>
      <c r="C49" s="11"/>
      <c r="D49" s="10" t="s">
        <v>67</v>
      </c>
    </row>
    <row r="50" spans="2:4">
      <c r="B50" s="8" t="s">
        <v>68</v>
      </c>
      <c r="C50" s="11"/>
      <c r="D50" s="10" t="s">
        <v>69</v>
      </c>
    </row>
    <row r="51" spans="2:4">
      <c r="B51" s="8" t="s">
        <v>70</v>
      </c>
      <c r="C51" s="9"/>
      <c r="D51" s="10"/>
    </row>
    <row r="52" spans="2:4">
      <c r="B52" s="12" t="s">
        <v>71</v>
      </c>
      <c r="C52" s="14" t="str">
        <f>IF(C49="","Renseignez le coût du projet",C49+C50+C51*C9)</f>
        <v>Renseignez le coût du projet</v>
      </c>
    </row>
    <row r="54" spans="2:4">
      <c r="B54" s="16" t="s">
        <v>72</v>
      </c>
      <c r="C54" s="17" t="str">
        <f>IF(C49="","Renseignez le coût du projet",C47-C49)</f>
        <v>Renseignez le coût du projet</v>
      </c>
    </row>
    <row r="55" spans="2:4">
      <c r="B55" s="16" t="s">
        <v>73</v>
      </c>
      <c r="C55" s="18" t="str">
        <f>IF(C49="","Renseignez le coût du projet",IF(C47-C49&lt;=0,"Non atteint",(C50+C51*C9)/((C47-C49)/12)))</f>
        <v>Renseignez le coût du projet</v>
      </c>
    </row>
    <row r="57" spans="2:4">
      <c r="B57" s="19" t="s">
        <v>74</v>
      </c>
    </row>
  </sheetData>
  <mergeCells count="10">
    <mergeCell ref="B7:D7"/>
    <mergeCell ref="B10:D10"/>
    <mergeCell ref="B16:D16"/>
    <mergeCell ref="B21:D21"/>
    <mergeCell ref="B26:D26"/>
    <mergeCell ref="B31:D31"/>
    <mergeCell ref="B35:D35"/>
    <mergeCell ref="B38:D38"/>
    <mergeCell ref="B41:D41"/>
    <mergeCell ref="B48:D4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D57"/>
  <sheetViews>
    <sheetView showGridLines="0" workbookViewId="0"/>
  </sheetViews>
  <sheetFormatPr defaultRowHeight="15"/>
  <cols>
    <col min="1" max="1" width="3.7109375" customWidth="1"/>
    <col min="2" max="2" width="58.7109375" customWidth="1"/>
    <col min="3" max="3" width="24.7109375" customWidth="1"/>
    <col min="4" max="4" width="58.7109375" customWidth="1"/>
  </cols>
  <sheetData>
    <row r="2" spans="2:4">
      <c r="B2" s="1" t="s">
        <v>75</v>
      </c>
    </row>
    <row r="3" spans="2:4">
      <c r="B3" s="2" t="s">
        <v>76</v>
      </c>
    </row>
    <row r="6" spans="2:4">
      <c r="B6" s="6" t="s">
        <v>12</v>
      </c>
      <c r="C6" s="6" t="s">
        <v>13</v>
      </c>
      <c r="D6" s="6" t="s">
        <v>14</v>
      </c>
    </row>
    <row r="7" spans="2:4">
      <c r="B7" s="7" t="s">
        <v>15</v>
      </c>
      <c r="C7" s="7"/>
      <c r="D7" s="7"/>
    </row>
    <row r="8" spans="2:4">
      <c r="B8" s="8" t="s">
        <v>16</v>
      </c>
      <c r="C8" s="9">
        <v>40</v>
      </c>
      <c r="D8" s="10"/>
    </row>
    <row r="9" spans="2:4" ht="28" customHeight="1">
      <c r="B9" s="8" t="s">
        <v>17</v>
      </c>
      <c r="C9" s="11">
        <v>75</v>
      </c>
      <c r="D9" s="10" t="s">
        <v>18</v>
      </c>
    </row>
    <row r="10" spans="2:4">
      <c r="B10" s="7" t="s">
        <v>19</v>
      </c>
      <c r="C10" s="7"/>
      <c r="D10" s="7"/>
    </row>
    <row r="11" spans="2:4">
      <c r="B11" s="8" t="s">
        <v>20</v>
      </c>
      <c r="C11" s="9">
        <v>6</v>
      </c>
      <c r="D11" s="10" t="s">
        <v>21</v>
      </c>
    </row>
    <row r="12" spans="2:4">
      <c r="B12" s="8" t="s">
        <v>22</v>
      </c>
      <c r="C12" s="9">
        <v>3</v>
      </c>
      <c r="D12" s="10" t="s">
        <v>23</v>
      </c>
    </row>
    <row r="13" spans="2:4">
      <c r="B13" s="8" t="s">
        <v>24</v>
      </c>
      <c r="C13" s="9">
        <v>10</v>
      </c>
      <c r="D13" s="10"/>
    </row>
    <row r="14" spans="2:4">
      <c r="B14" s="12" t="s">
        <v>25</v>
      </c>
      <c r="C14" s="13">
        <f>C8*C11*C12*C13/60</f>
        <v>120.0</v>
      </c>
      <c r="D14" s="10"/>
    </row>
    <row r="15" spans="2:4">
      <c r="B15" s="12" t="s">
        <v>26</v>
      </c>
      <c r="C15" s="14">
        <f>C14*C9</f>
        <v>9000.0</v>
      </c>
      <c r="D15" s="10"/>
    </row>
    <row r="16" spans="2:4">
      <c r="B16" s="7" t="s">
        <v>27</v>
      </c>
      <c r="C16" s="7"/>
      <c r="D16" s="7"/>
    </row>
    <row r="17" spans="2:4" ht="28" customHeight="1">
      <c r="B17" s="8" t="s">
        <v>28</v>
      </c>
      <c r="C17" s="9">
        <v>4</v>
      </c>
      <c r="D17" s="10"/>
    </row>
    <row r="18" spans="2:4">
      <c r="B18" s="8" t="s">
        <v>29</v>
      </c>
      <c r="C18" s="9">
        <v>12</v>
      </c>
      <c r="D18" s="10"/>
    </row>
    <row r="19" spans="2:4">
      <c r="B19" s="8" t="s">
        <v>30</v>
      </c>
      <c r="C19" s="11">
        <v>800</v>
      </c>
      <c r="D19" s="10" t="s">
        <v>31</v>
      </c>
    </row>
    <row r="20" spans="2:4">
      <c r="B20" s="12" t="s">
        <v>32</v>
      </c>
      <c r="C20" s="14">
        <f>C17*(C18*C9+C19)</f>
        <v>6800</v>
      </c>
      <c r="D20" s="10"/>
    </row>
    <row r="21" spans="2:4">
      <c r="B21" s="7" t="s">
        <v>33</v>
      </c>
      <c r="C21" s="7"/>
      <c r="D21" s="7"/>
    </row>
    <row r="22" spans="2:4">
      <c r="B22" s="8" t="s">
        <v>34</v>
      </c>
      <c r="C22" s="9">
        <v>160</v>
      </c>
      <c r="D22" s="10"/>
    </row>
    <row r="23" spans="2:4">
      <c r="B23" s="8" t="s">
        <v>35</v>
      </c>
      <c r="C23" s="15">
        <v>0.1</v>
      </c>
      <c r="D23" s="10" t="s">
        <v>36</v>
      </c>
    </row>
    <row r="24" spans="2:4">
      <c r="B24" s="8" t="s">
        <v>37</v>
      </c>
      <c r="C24" s="11">
        <v>400</v>
      </c>
      <c r="D24" s="10" t="s">
        <v>38</v>
      </c>
    </row>
    <row r="25" spans="2:4">
      <c r="B25" s="12" t="s">
        <v>39</v>
      </c>
      <c r="C25" s="14">
        <f>C22*C23*C24</f>
        <v>6400.0</v>
      </c>
      <c r="D25" s="10"/>
    </row>
    <row r="26" spans="2:4">
      <c r="B26" s="7" t="s">
        <v>40</v>
      </c>
      <c r="C26" s="7"/>
      <c r="D26" s="7"/>
    </row>
    <row r="27" spans="2:4">
      <c r="B27" s="8" t="s">
        <v>41</v>
      </c>
      <c r="C27" s="9">
        <v>60</v>
      </c>
      <c r="D27" s="10"/>
    </row>
    <row r="28" spans="2:4">
      <c r="B28" s="8" t="s">
        <v>42</v>
      </c>
      <c r="C28" s="11">
        <v>150</v>
      </c>
      <c r="D28" s="10"/>
    </row>
    <row r="29" spans="2:4" ht="28" customHeight="1">
      <c r="B29" s="8" t="s">
        <v>43</v>
      </c>
      <c r="C29" s="9">
        <v>1</v>
      </c>
      <c r="D29" s="10" t="s">
        <v>44</v>
      </c>
    </row>
    <row r="30" spans="2:4">
      <c r="B30" s="12" t="s">
        <v>45</v>
      </c>
      <c r="C30" s="14">
        <f>C27*C28</f>
        <v>9000</v>
      </c>
      <c r="D30" s="10"/>
    </row>
    <row r="31" spans="2:4">
      <c r="B31" s="7" t="s">
        <v>46</v>
      </c>
      <c r="C31" s="7"/>
      <c r="D31" s="7"/>
    </row>
    <row r="32" spans="2:4">
      <c r="B32" s="8" t="s">
        <v>47</v>
      </c>
      <c r="C32" s="9">
        <v>15</v>
      </c>
      <c r="D32" s="10" t="s">
        <v>48</v>
      </c>
    </row>
    <row r="33" spans="2:4">
      <c r="B33" s="8" t="s">
        <v>49</v>
      </c>
      <c r="C33" s="9">
        <v>1.5</v>
      </c>
      <c r="D33" s="10"/>
    </row>
    <row r="34" spans="2:4">
      <c r="B34" s="12" t="s">
        <v>50</v>
      </c>
      <c r="C34" s="14">
        <f>C32*12*C33*C9</f>
        <v>20250.0</v>
      </c>
      <c r="D34" s="10"/>
    </row>
    <row r="35" spans="2:4">
      <c r="B35" s="7" t="s">
        <v>51</v>
      </c>
      <c r="C35" s="7"/>
      <c r="D35" s="7"/>
    </row>
    <row r="36" spans="2:4">
      <c r="B36" s="16" t="s">
        <v>52</v>
      </c>
      <c r="C36" s="17">
        <f>C15+C20+C25+C30+C34</f>
        <v>51450.0</v>
      </c>
    </row>
    <row r="38" spans="2:4">
      <c r="B38" s="7" t="s">
        <v>53</v>
      </c>
      <c r="C38" s="7"/>
      <c r="D38" s="7"/>
    </row>
    <row r="39" spans="2:4" ht="28" customHeight="1">
      <c r="B39" s="12" t="s">
        <v>54</v>
      </c>
      <c r="C39" s="13">
        <f>C14+C17*C18+C32*12*C33</f>
        <v>438.0</v>
      </c>
      <c r="D39" s="10" t="s">
        <v>55</v>
      </c>
    </row>
    <row r="41" spans="2:4">
      <c r="B41" s="7" t="s">
        <v>56</v>
      </c>
      <c r="C41" s="7"/>
      <c r="D41" s="7"/>
    </row>
    <row r="42" spans="2:4">
      <c r="B42" s="8" t="s">
        <v>57</v>
      </c>
      <c r="C42" s="15">
        <v>0.6</v>
      </c>
      <c r="D42" s="10" t="s">
        <v>58</v>
      </c>
    </row>
    <row r="43" spans="2:4">
      <c r="B43" s="8" t="s">
        <v>59</v>
      </c>
      <c r="C43" s="15">
        <v>0.5</v>
      </c>
      <c r="D43" s="10" t="s">
        <v>58</v>
      </c>
    </row>
    <row r="44" spans="2:4">
      <c r="B44" s="8" t="s">
        <v>60</v>
      </c>
      <c r="C44" s="15">
        <v>0.5</v>
      </c>
      <c r="D44" s="10" t="s">
        <v>58</v>
      </c>
    </row>
    <row r="45" spans="2:4">
      <c r="B45" s="8" t="s">
        <v>61</v>
      </c>
      <c r="C45" s="15">
        <v>0.5</v>
      </c>
      <c r="D45" s="10" t="s">
        <v>58</v>
      </c>
    </row>
    <row r="46" spans="2:4">
      <c r="B46" s="8" t="s">
        <v>62</v>
      </c>
      <c r="C46" s="15">
        <v>0.5</v>
      </c>
      <c r="D46" s="10" t="s">
        <v>58</v>
      </c>
    </row>
    <row r="47" spans="2:4">
      <c r="B47" s="12" t="s">
        <v>63</v>
      </c>
      <c r="C47" s="14">
        <f>C15*C42+C20*C43+C25*C44+C30*C45-C27*C45*C29*C9+C34*C46</f>
        <v>24375.0</v>
      </c>
      <c r="D47" s="10" t="s">
        <v>64</v>
      </c>
    </row>
    <row r="48" spans="2:4">
      <c r="B48" s="7" t="s">
        <v>65</v>
      </c>
      <c r="C48" s="7"/>
      <c r="D48" s="7"/>
    </row>
    <row r="49" spans="2:4" ht="28" customHeight="1">
      <c r="B49" s="8" t="s">
        <v>66</v>
      </c>
      <c r="C49" s="11"/>
      <c r="D49" s="10" t="s">
        <v>77</v>
      </c>
    </row>
    <row r="50" spans="2:4" ht="28" customHeight="1">
      <c r="B50" s="8" t="s">
        <v>68</v>
      </c>
      <c r="C50" s="11"/>
      <c r="D50" s="10" t="s">
        <v>77</v>
      </c>
    </row>
    <row r="51" spans="2:4">
      <c r="B51" s="8" t="s">
        <v>70</v>
      </c>
      <c r="C51" s="9"/>
      <c r="D51" s="10"/>
    </row>
    <row r="52" spans="2:4">
      <c r="B52" s="12" t="s">
        <v>71</v>
      </c>
      <c r="C52" s="14" t="str">
        <f>IF(C49="","Renseignez le coût du projet",C49+C50+C51*C9)</f>
        <v>Renseignez le coût du projet</v>
      </c>
    </row>
    <row r="54" spans="2:4">
      <c r="B54" s="16" t="s">
        <v>72</v>
      </c>
      <c r="C54" s="17" t="str">
        <f>IF(C49="","Renseignez le coût du projet",C47-C49)</f>
        <v>Renseignez le coût du projet</v>
      </c>
    </row>
    <row r="55" spans="2:4">
      <c r="B55" s="16" t="s">
        <v>73</v>
      </c>
      <c r="C55" s="18" t="str">
        <f>IF(C49="","Renseignez le coût du projet",IF(C47-C49&lt;=0,"Non atteint",(C50+C51*C9)/((C47-C49)/12)))</f>
        <v>Renseignez le coût du projet</v>
      </c>
    </row>
    <row r="57" spans="2:4">
      <c r="B57" s="19" t="s">
        <v>74</v>
      </c>
    </row>
  </sheetData>
  <mergeCells count="10">
    <mergeCell ref="B7:D7"/>
    <mergeCell ref="B10:D10"/>
    <mergeCell ref="B16:D16"/>
    <mergeCell ref="B21:D21"/>
    <mergeCell ref="B26:D26"/>
    <mergeCell ref="B31:D31"/>
    <mergeCell ref="B35:D35"/>
    <mergeCell ref="B38:D38"/>
    <mergeCell ref="B41:D41"/>
    <mergeCell ref="B48:D4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D10"/>
  <sheetViews>
    <sheetView showGridLines="0" workbookViewId="0"/>
  </sheetViews>
  <sheetFormatPr defaultRowHeight="15"/>
  <cols>
    <col min="1" max="1" width="3.7109375" customWidth="1"/>
    <col min="2" max="2" width="28.7109375" customWidth="1"/>
    <col min="3" max="3" width="55.7109375" customWidth="1"/>
    <col min="4" max="4" width="30.7109375" customWidth="1"/>
  </cols>
  <sheetData>
    <row r="2" spans="2:4">
      <c r="B2" s="1" t="s">
        <v>78</v>
      </c>
    </row>
    <row r="4" spans="2:4">
      <c r="B4" s="6" t="s">
        <v>12</v>
      </c>
      <c r="C4" s="6" t="s">
        <v>79</v>
      </c>
      <c r="D4" s="6" t="s">
        <v>80</v>
      </c>
    </row>
    <row r="5" spans="2:4" ht="44" customHeight="1">
      <c r="B5" s="12" t="s">
        <v>81</v>
      </c>
      <c r="C5" s="8" t="s">
        <v>82</v>
      </c>
      <c r="D5" s="8" t="s">
        <v>83</v>
      </c>
    </row>
    <row r="6" spans="2:4" ht="44" customHeight="1">
      <c r="B6" s="12" t="s">
        <v>84</v>
      </c>
      <c r="C6" s="8" t="s">
        <v>85</v>
      </c>
      <c r="D6" s="8" t="s">
        <v>86</v>
      </c>
    </row>
    <row r="7" spans="2:4" ht="44" customHeight="1">
      <c r="B7" s="12" t="s">
        <v>87</v>
      </c>
      <c r="C7" s="8" t="s">
        <v>88</v>
      </c>
      <c r="D7" s="8" t="s">
        <v>89</v>
      </c>
    </row>
    <row r="8" spans="2:4" ht="44" customHeight="1">
      <c r="B8" s="12" t="s">
        <v>90</v>
      </c>
      <c r="C8" s="8" t="s">
        <v>91</v>
      </c>
      <c r="D8" s="8" t="s">
        <v>92</v>
      </c>
    </row>
    <row r="9" spans="2:4" ht="44" customHeight="1">
      <c r="B9" s="12" t="s">
        <v>93</v>
      </c>
      <c r="C9" s="8" t="s">
        <v>94</v>
      </c>
      <c r="D9" s="8" t="s">
        <v>95</v>
      </c>
    </row>
    <row r="10" spans="2:4" ht="44" customHeight="1">
      <c r="B10" s="12" t="s">
        <v>96</v>
      </c>
      <c r="C10" s="8" t="s">
        <v>97</v>
      </c>
      <c r="D10" s="8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10"/>
  <sheetViews>
    <sheetView showGridLines="0" workbookViewId="0"/>
  </sheetViews>
  <sheetFormatPr defaultRowHeight="15"/>
  <cols>
    <col min="1" max="1" width="3.7109375" customWidth="1"/>
    <col min="2" max="2" width="40.7109375" customWidth="1"/>
    <col min="3" max="3" width="50.7109375" customWidth="1"/>
    <col min="4" max="5" width="16.7109375" customWidth="1"/>
  </cols>
  <sheetData>
    <row r="2" spans="2:5">
      <c r="B2" s="1" t="s">
        <v>99</v>
      </c>
    </row>
    <row r="3" spans="2:5">
      <c r="B3" s="2" t="s">
        <v>100</v>
      </c>
    </row>
    <row r="5" spans="2:5">
      <c r="B5" s="6" t="s">
        <v>101</v>
      </c>
      <c r="C5" s="6" t="s">
        <v>102</v>
      </c>
      <c r="D5" s="6" t="s">
        <v>103</v>
      </c>
      <c r="E5" s="6" t="s">
        <v>104</v>
      </c>
    </row>
    <row r="6" spans="2:5" ht="32" customHeight="1">
      <c r="B6" s="12" t="s">
        <v>105</v>
      </c>
      <c r="C6" s="8" t="s">
        <v>106</v>
      </c>
      <c r="D6" s="9"/>
      <c r="E6" s="9"/>
    </row>
    <row r="7" spans="2:5" ht="32" customHeight="1">
      <c r="B7" s="12" t="s">
        <v>107</v>
      </c>
      <c r="C7" s="8" t="s">
        <v>108</v>
      </c>
      <c r="D7" s="9"/>
      <c r="E7" s="9"/>
    </row>
    <row r="8" spans="2:5" ht="32" customHeight="1">
      <c r="B8" s="12" t="s">
        <v>109</v>
      </c>
      <c r="C8" s="8" t="s">
        <v>110</v>
      </c>
      <c r="D8" s="9"/>
      <c r="E8" s="9"/>
    </row>
    <row r="9" spans="2:5" ht="32" customHeight="1">
      <c r="B9" s="12" t="s">
        <v>111</v>
      </c>
      <c r="C9" s="8" t="s">
        <v>112</v>
      </c>
      <c r="D9" s="9"/>
      <c r="E9" s="9"/>
    </row>
    <row r="10" spans="2:5" ht="32" customHeight="1">
      <c r="B10" s="12" t="s">
        <v>113</v>
      </c>
      <c r="C10" s="8" t="s">
        <v>114</v>
      </c>
      <c r="D10" s="9"/>
      <c r="E10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Mode d'emploi</vt:lpstr>
      <vt:lpstr>Votre calcul</vt:lpstr>
      <vt:lpstr>Exemple</vt:lpstr>
      <vt:lpstr>Où trouver les chiffres</vt:lpstr>
      <vt:lpstr>Indicateurs de suivi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2026-10-21T20:59:04Z</dcterms:created>
  <dcterms:modified xsi:type="dcterms:W3CDTF">2026-10-21T20:59:04Z</dcterms:modified>
</cp:coreProperties>
</file>