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1" documentId="8_{9024683E-3619-484A-93B0-EFF9FA2B5783}" xr6:coauthVersionLast="47" xr6:coauthVersionMax="47" xr10:uidLastSave="{79B75F36-FD08-4A27-83EE-9C07CF7E51D4}"/>
  <bookViews>
    <workbookView xWindow="-108" yWindow="-108" windowWidth="23256" windowHeight="13896" xr2:uid="{8208A8D4-7F82-4508-AD77-01691BF8347D}"/>
  </bookViews>
  <sheets>
    <sheet name="BYMA Balance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I25" i="2" s="1"/>
  <c r="J12" i="2"/>
  <c r="J25" i="2" s="1"/>
  <c r="K12" i="2"/>
  <c r="C23" i="2"/>
  <c r="D23" i="2"/>
  <c r="E23" i="2"/>
  <c r="F23" i="2"/>
  <c r="F25" i="2" s="1"/>
  <c r="G23" i="2"/>
  <c r="H23" i="2"/>
  <c r="I23" i="2"/>
  <c r="J23" i="2"/>
  <c r="K23" i="2"/>
  <c r="C25" i="2"/>
  <c r="D25" i="2"/>
  <c r="E25" i="2"/>
  <c r="G25" i="2"/>
  <c r="H25" i="2"/>
  <c r="K25" i="2"/>
  <c r="C38" i="2"/>
  <c r="D38" i="2"/>
  <c r="E38" i="2"/>
  <c r="F38" i="2"/>
  <c r="F45" i="2" s="1"/>
  <c r="F48" i="2" s="1"/>
  <c r="G38" i="2"/>
  <c r="G45" i="2" s="1"/>
  <c r="G48" i="2" s="1"/>
  <c r="H38" i="2"/>
  <c r="I38" i="2"/>
  <c r="J38" i="2"/>
  <c r="K38" i="2"/>
  <c r="C44" i="2"/>
  <c r="C45" i="2" s="1"/>
  <c r="C48" i="2" s="1"/>
  <c r="D44" i="2"/>
  <c r="E44" i="2"/>
  <c r="F44" i="2"/>
  <c r="G44" i="2"/>
  <c r="H44" i="2"/>
  <c r="I44" i="2"/>
  <c r="J44" i="2"/>
  <c r="K44" i="2"/>
  <c r="K45" i="2" s="1"/>
  <c r="K48" i="2" s="1"/>
  <c r="D45" i="2"/>
  <c r="E45" i="2"/>
  <c r="E48" i="2" s="1"/>
  <c r="H45" i="2"/>
  <c r="I45" i="2"/>
  <c r="J45" i="2"/>
  <c r="J48" i="2" s="1"/>
  <c r="D48" i="2"/>
  <c r="H48" i="2"/>
  <c r="I48" i="2"/>
</calcChain>
</file>

<file path=xl/sharedStrings.xml><?xml version="1.0" encoding="utf-8"?>
<sst xmlns="http://schemas.openxmlformats.org/spreadsheetml/2006/main" count="46" uniqueCount="39">
  <si>
    <t>Bolsas y Mercados Argentinos S.A.</t>
  </si>
  <si>
    <t>Total Activo No Corriente</t>
  </si>
  <si>
    <t>TOTAL LIABILITIES AND EQUITY</t>
  </si>
  <si>
    <t>TOTAL EQUITY</t>
  </si>
  <si>
    <t>TOTAL LIABILITIES</t>
  </si>
  <si>
    <t>Total Non-current Liabilities</t>
  </si>
  <si>
    <t>Provisions and allowances</t>
  </si>
  <si>
    <t>Other liabilities</t>
  </si>
  <si>
    <t>Deferred tax liabilities</t>
  </si>
  <si>
    <t>NON-CURRENT LIABILITIES</t>
  </si>
  <si>
    <t>Total current liabilities</t>
  </si>
  <si>
    <t>Taxes payable</t>
  </si>
  <si>
    <t>Payroll and social security contributions payable</t>
  </si>
  <si>
    <t>Accounts payable</t>
  </si>
  <si>
    <t>Guarantee fund for customer claims</t>
  </si>
  <si>
    <t>Cash guarantees from stock brokers</t>
  </si>
  <si>
    <t>Stock brokers' balances in settlement accounts</t>
  </si>
  <si>
    <t>Payables for forward transactions to be settled</t>
  </si>
  <si>
    <t>Creditors for transactions</t>
  </si>
  <si>
    <t>CURRENT LIABILITIES</t>
  </si>
  <si>
    <t>LIABILITIES</t>
  </si>
  <si>
    <t>TOTAL ASSETS</t>
  </si>
  <si>
    <t xml:space="preserve">Deferred tax </t>
  </si>
  <si>
    <t>Other receivables</t>
  </si>
  <si>
    <t>User rights</t>
  </si>
  <si>
    <t>Investment properties</t>
  </si>
  <si>
    <t>Intangible Assets</t>
  </si>
  <si>
    <t>Property, plant and equipment</t>
  </si>
  <si>
    <t>Investments in associates</t>
  </si>
  <si>
    <t>Other financial assets</t>
  </si>
  <si>
    <t>NON-CURRENT ASSETS</t>
  </si>
  <si>
    <t>Total Current Assets</t>
  </si>
  <si>
    <t>Trade receivables</t>
  </si>
  <si>
    <t>Receivables for forward transactions to be settled</t>
  </si>
  <si>
    <t>Cash and cash equivalents</t>
  </si>
  <si>
    <t>CURRENT ASSETS</t>
  </si>
  <si>
    <t>ASSETS</t>
  </si>
  <si>
    <t>-</t>
  </si>
  <si>
    <t>Amounts expressed in millions of current Argentine pesos (ARS, historical terms)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</si>
</sst>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;"/>
    <numFmt numFmtId="165" formatCode="[$-409]d\-mmm\-yy;@"/>
  </numFmts>
  <fonts count="8" x14ac:knownFonts="1">
    <font>
      <sz val="10"/>
      <color theme="1"/>
      <name val="Montserrat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2" fillId="0" borderId="0" xfId="0" applyNumberFormat="1" applyFont="1"/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EB0F-AD29-488B-A06B-2F295602431B}">
  <dimension ref="A1:O52"/>
  <sheetViews>
    <sheetView showGridLines="0" tabSelected="1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K5" sqref="K5"/>
    </sheetView>
  </sheetViews>
  <sheetFormatPr baseColWidth="10" defaultColWidth="11.54296875" defaultRowHeight="13.2" x14ac:dyDescent="0.25"/>
  <cols>
    <col min="1" max="1" width="4.36328125" style="2" customWidth="1"/>
    <col min="2" max="2" width="33.90625" style="2" customWidth="1"/>
    <col min="3" max="16384" width="11.54296875" style="2"/>
  </cols>
  <sheetData>
    <row r="1" spans="1:15" ht="17.399999999999999" x14ac:dyDescent="0.3">
      <c r="A1" s="1" t="s">
        <v>0</v>
      </c>
    </row>
    <row r="2" spans="1:15" ht="17.399999999999999" x14ac:dyDescent="0.3">
      <c r="A2" s="1" t="s">
        <v>38</v>
      </c>
    </row>
    <row r="4" spans="1:15" x14ac:dyDescent="0.25">
      <c r="B4" s="3"/>
      <c r="C4" s="11">
        <v>43100</v>
      </c>
      <c r="D4" s="12">
        <v>43465</v>
      </c>
      <c r="E4" s="12">
        <v>43830</v>
      </c>
      <c r="F4" s="12">
        <v>44196</v>
      </c>
      <c r="G4" s="13">
        <v>44561</v>
      </c>
      <c r="H4" s="13">
        <v>44926</v>
      </c>
      <c r="I4" s="13">
        <v>45291</v>
      </c>
      <c r="J4" s="13">
        <v>45657</v>
      </c>
      <c r="K4" s="13">
        <v>45747</v>
      </c>
      <c r="L4" s="13">
        <v>45838</v>
      </c>
      <c r="M4" s="13">
        <v>45930</v>
      </c>
      <c r="N4" s="13">
        <v>46022</v>
      </c>
      <c r="O4" s="14">
        <v>46112</v>
      </c>
    </row>
    <row r="5" spans="1:15" x14ac:dyDescent="0.25">
      <c r="B5" s="3" t="s">
        <v>36</v>
      </c>
    </row>
    <row r="6" spans="1:15" x14ac:dyDescent="0.25">
      <c r="B6" s="3" t="s">
        <v>35</v>
      </c>
      <c r="C6" s="4"/>
    </row>
    <row r="7" spans="1:15" x14ac:dyDescent="0.25">
      <c r="B7" s="5" t="s">
        <v>34</v>
      </c>
      <c r="C7" s="6">
        <v>4949.2838140000003</v>
      </c>
      <c r="D7" s="6">
        <v>14654.944630999998</v>
      </c>
      <c r="E7" s="6">
        <v>26713.826561000002</v>
      </c>
      <c r="F7" s="6">
        <v>44622.257245000001</v>
      </c>
      <c r="G7" s="6">
        <v>46730.179955</v>
      </c>
      <c r="H7" s="6">
        <v>60758.123777999994</v>
      </c>
      <c r="I7" s="6">
        <v>333564.74400000001</v>
      </c>
      <c r="J7" s="6">
        <v>595789.64</v>
      </c>
      <c r="K7" s="6">
        <v>816052.353</v>
      </c>
      <c r="L7" s="6">
        <v>557752</v>
      </c>
      <c r="M7" s="6">
        <v>818081</v>
      </c>
      <c r="N7" s="6">
        <v>692867</v>
      </c>
      <c r="O7" s="6">
        <v>762793</v>
      </c>
    </row>
    <row r="8" spans="1:15" x14ac:dyDescent="0.25">
      <c r="B8" s="5" t="s">
        <v>29</v>
      </c>
      <c r="C8" s="6">
        <v>5792.8584230000006</v>
      </c>
      <c r="D8" s="6">
        <v>6569.239458</v>
      </c>
      <c r="E8" s="6">
        <v>16387.042890000001</v>
      </c>
      <c r="F8" s="6">
        <v>15856.571372</v>
      </c>
      <c r="G8" s="6">
        <v>27710.875918999998</v>
      </c>
      <c r="H8" s="6">
        <v>83457.320342999999</v>
      </c>
      <c r="I8" s="6">
        <v>262720.56400000001</v>
      </c>
      <c r="J8" s="6">
        <v>491343.43300000002</v>
      </c>
      <c r="K8" s="6">
        <v>587249.07799999998</v>
      </c>
      <c r="L8" s="6">
        <v>530500</v>
      </c>
      <c r="M8" s="6">
        <v>620917</v>
      </c>
      <c r="N8" s="6">
        <v>752584</v>
      </c>
      <c r="O8" s="6">
        <v>898743</v>
      </c>
    </row>
    <row r="9" spans="1:15" x14ac:dyDescent="0.25">
      <c r="B9" s="5" t="s">
        <v>33</v>
      </c>
      <c r="C9" s="6">
        <v>3945.8490469999997</v>
      </c>
      <c r="D9" s="6">
        <v>4786.7802849999998</v>
      </c>
      <c r="E9" s="6">
        <v>8475.9710890000006</v>
      </c>
      <c r="F9" s="6">
        <v>10062.461621999999</v>
      </c>
      <c r="G9" s="6">
        <v>13648.250454999999</v>
      </c>
      <c r="H9" s="6">
        <v>26536.012903000003</v>
      </c>
      <c r="I9" s="6">
        <v>137434.99900000001</v>
      </c>
      <c r="J9" s="6">
        <v>328643.95</v>
      </c>
      <c r="K9" s="6">
        <v>391465.84299999999</v>
      </c>
      <c r="L9" s="6">
        <v>464170</v>
      </c>
      <c r="M9" s="6">
        <v>741146</v>
      </c>
      <c r="N9" s="6">
        <v>733845</v>
      </c>
      <c r="O9" s="6">
        <v>819654</v>
      </c>
    </row>
    <row r="10" spans="1:15" x14ac:dyDescent="0.25">
      <c r="B10" s="5" t="s">
        <v>32</v>
      </c>
      <c r="C10" s="6">
        <v>126.928186</v>
      </c>
      <c r="D10" s="6">
        <v>244.85889699999998</v>
      </c>
      <c r="E10" s="6">
        <v>305.37196699999998</v>
      </c>
      <c r="F10" s="6">
        <v>312.16448599999995</v>
      </c>
      <c r="G10" s="6">
        <v>329.05553900000001</v>
      </c>
      <c r="H10" s="6">
        <v>533.95271200000002</v>
      </c>
      <c r="I10" s="6">
        <v>3136.5279999999998</v>
      </c>
      <c r="J10" s="6">
        <v>6277.4740000000002</v>
      </c>
      <c r="K10" s="6">
        <v>6841.1589999999997</v>
      </c>
      <c r="L10" s="6">
        <v>8018</v>
      </c>
      <c r="M10" s="6">
        <v>8049</v>
      </c>
      <c r="N10" s="6">
        <v>21845</v>
      </c>
      <c r="O10" s="6">
        <v>28404</v>
      </c>
    </row>
    <row r="11" spans="1:15" x14ac:dyDescent="0.25">
      <c r="B11" s="5" t="s">
        <v>23</v>
      </c>
      <c r="C11" s="6">
        <v>47.445093999999997</v>
      </c>
      <c r="D11" s="6">
        <v>361.258692</v>
      </c>
      <c r="E11" s="6">
        <v>216.782566</v>
      </c>
      <c r="F11" s="6">
        <v>543.29502500000001</v>
      </c>
      <c r="G11" s="6">
        <v>441.55604100000005</v>
      </c>
      <c r="H11" s="6">
        <v>574.91463899999997</v>
      </c>
      <c r="I11" s="6">
        <v>3411.0360000000001</v>
      </c>
      <c r="J11" s="6">
        <v>10148.696</v>
      </c>
      <c r="K11" s="6">
        <v>9575.8649999999998</v>
      </c>
      <c r="L11" s="6">
        <v>11884</v>
      </c>
      <c r="M11" s="6">
        <v>15738</v>
      </c>
      <c r="N11" s="6">
        <v>3420</v>
      </c>
      <c r="O11" s="6">
        <v>5872</v>
      </c>
    </row>
    <row r="12" spans="1:15" x14ac:dyDescent="0.25">
      <c r="B12" s="3" t="s">
        <v>31</v>
      </c>
      <c r="C12" s="7">
        <f t="shared" ref="C12:K12" si="0">SUM(C7:C11)</f>
        <v>14862.364564</v>
      </c>
      <c r="D12" s="7">
        <f t="shared" si="0"/>
        <v>26617.081962999997</v>
      </c>
      <c r="E12" s="7">
        <f t="shared" si="0"/>
        <v>52098.995073000006</v>
      </c>
      <c r="F12" s="7">
        <f t="shared" si="0"/>
        <v>71396.749749999988</v>
      </c>
      <c r="G12" s="7">
        <f t="shared" si="0"/>
        <v>88859.917908999996</v>
      </c>
      <c r="H12" s="7">
        <f t="shared" si="0"/>
        <v>171860.324375</v>
      </c>
      <c r="I12" s="7">
        <f t="shared" si="0"/>
        <v>740267.87100000004</v>
      </c>
      <c r="J12" s="7">
        <f t="shared" si="0"/>
        <v>1432203.193</v>
      </c>
      <c r="K12" s="7">
        <f t="shared" si="0"/>
        <v>1811184.2979999997</v>
      </c>
      <c r="L12" s="7">
        <v>1572324</v>
      </c>
      <c r="M12" s="7">
        <v>2203931</v>
      </c>
      <c r="N12" s="7">
        <v>2204561</v>
      </c>
      <c r="O12" s="7">
        <v>2515466</v>
      </c>
    </row>
    <row r="13" spans="1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B14" s="3" t="s">
        <v>30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B15" s="5" t="s">
        <v>29</v>
      </c>
      <c r="C15" s="6">
        <v>481.02784700000001</v>
      </c>
      <c r="D15" s="6">
        <v>1680.159461</v>
      </c>
      <c r="E15" s="6">
        <v>1832.954377</v>
      </c>
      <c r="F15" s="6">
        <v>2531.3827780000001</v>
      </c>
      <c r="G15" s="6">
        <v>3386.013559</v>
      </c>
      <c r="H15" s="6">
        <v>4987.2427209999996</v>
      </c>
      <c r="I15" s="6">
        <v>176378.674</v>
      </c>
      <c r="J15" s="6">
        <v>97167.611000000004</v>
      </c>
      <c r="K15" s="6">
        <v>169247.81599999999</v>
      </c>
      <c r="L15" s="6">
        <v>136615</v>
      </c>
      <c r="M15" s="6">
        <v>43035</v>
      </c>
      <c r="N15" s="6">
        <v>173241</v>
      </c>
      <c r="O15" s="6">
        <v>55190</v>
      </c>
    </row>
    <row r="16" spans="1:15" x14ac:dyDescent="0.25">
      <c r="B16" s="5" t="s">
        <v>28</v>
      </c>
      <c r="C16" s="6">
        <v>55.660356999999998</v>
      </c>
      <c r="D16" s="6">
        <v>103.49600199999999</v>
      </c>
      <c r="E16" s="6">
        <v>112.04987199999999</v>
      </c>
      <c r="F16" s="6">
        <v>226.48981199999997</v>
      </c>
      <c r="G16" s="6">
        <v>355.67702700000001</v>
      </c>
      <c r="H16" s="6">
        <v>708.15868755903057</v>
      </c>
      <c r="I16" s="6">
        <v>2387.6326875590303</v>
      </c>
      <c r="J16" s="6">
        <v>3023.9076875590304</v>
      </c>
      <c r="K16" s="6">
        <v>3023.9076875590304</v>
      </c>
      <c r="L16" s="6">
        <v>3023.9076875590304</v>
      </c>
      <c r="M16" s="6">
        <v>3024</v>
      </c>
      <c r="N16" s="6">
        <v>3024</v>
      </c>
      <c r="O16" s="6">
        <v>3024</v>
      </c>
    </row>
    <row r="17" spans="2:15" x14ac:dyDescent="0.25">
      <c r="B17" s="5" t="s">
        <v>27</v>
      </c>
      <c r="C17" s="6">
        <v>63.261476999999999</v>
      </c>
      <c r="D17" s="6">
        <v>86.928763000000004</v>
      </c>
      <c r="E17" s="6">
        <v>252.62710300000001</v>
      </c>
      <c r="F17" s="6">
        <v>327.04219399999999</v>
      </c>
      <c r="G17" s="6">
        <v>438.35395199999999</v>
      </c>
      <c r="H17" s="6">
        <v>577.44432499999994</v>
      </c>
      <c r="I17" s="6">
        <v>856.49648400000001</v>
      </c>
      <c r="J17" s="6">
        <v>2333.9992380999997</v>
      </c>
      <c r="K17" s="6">
        <v>2760.2698146599992</v>
      </c>
      <c r="L17" s="6">
        <v>3356.2817420000001</v>
      </c>
      <c r="M17" s="6">
        <v>3151</v>
      </c>
      <c r="N17" s="6">
        <v>3868</v>
      </c>
      <c r="O17" s="6">
        <v>4505</v>
      </c>
    </row>
    <row r="18" spans="2:15" x14ac:dyDescent="0.25">
      <c r="B18" s="5" t="s">
        <v>26</v>
      </c>
      <c r="C18" s="6">
        <v>1210.3419839999999</v>
      </c>
      <c r="D18" s="6">
        <v>1176.083392</v>
      </c>
      <c r="E18" s="6">
        <v>1200.7581240000002</v>
      </c>
      <c r="F18" s="6">
        <v>1185.8788929999998</v>
      </c>
      <c r="G18" s="6">
        <v>1766.770841</v>
      </c>
      <c r="H18" s="6">
        <v>2457.6595474000001</v>
      </c>
      <c r="I18" s="6">
        <v>3418.3475450000001</v>
      </c>
      <c r="J18" s="6">
        <v>7541.5664543900002</v>
      </c>
      <c r="K18" s="6">
        <v>8131.4764177699999</v>
      </c>
      <c r="L18" s="6">
        <v>12153.165489999999</v>
      </c>
      <c r="M18" s="6">
        <v>13019</v>
      </c>
      <c r="N18" s="6">
        <v>14857</v>
      </c>
      <c r="O18" s="6">
        <v>14733</v>
      </c>
    </row>
    <row r="19" spans="2:15" x14ac:dyDescent="0.25">
      <c r="B19" s="5" t="s">
        <v>25</v>
      </c>
      <c r="C19" s="6">
        <v>21.44979</v>
      </c>
      <c r="D19" s="6">
        <v>21.04494</v>
      </c>
      <c r="E19" s="6">
        <v>23.511081999999998</v>
      </c>
      <c r="F19" s="6">
        <v>23.047637999999999</v>
      </c>
      <c r="G19" s="6">
        <v>22.584195000000001</v>
      </c>
      <c r="H19" s="6">
        <v>22.120750999999998</v>
      </c>
      <c r="I19" s="6">
        <v>21.657308</v>
      </c>
      <c r="J19" s="6">
        <v>21.193865080000045</v>
      </c>
      <c r="K19" s="6">
        <v>21.078004209999801</v>
      </c>
      <c r="L19" s="6">
        <v>21</v>
      </c>
      <c r="M19" s="6">
        <v>21</v>
      </c>
      <c r="N19" s="6">
        <v>21</v>
      </c>
      <c r="O19" s="6">
        <v>21</v>
      </c>
    </row>
    <row r="20" spans="2:15" x14ac:dyDescent="0.25">
      <c r="B20" s="5" t="s">
        <v>24</v>
      </c>
      <c r="C20" s="6">
        <v>0</v>
      </c>
      <c r="D20" s="6">
        <v>0</v>
      </c>
      <c r="E20" s="6">
        <v>0.64222699999999999</v>
      </c>
      <c r="F20" s="6">
        <v>0.18108000000000002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 t="s">
        <v>37</v>
      </c>
      <c r="N20" s="6">
        <v>0</v>
      </c>
      <c r="O20" s="6">
        <v>0</v>
      </c>
    </row>
    <row r="21" spans="2:15" x14ac:dyDescent="0.25">
      <c r="B21" s="5" t="s">
        <v>23</v>
      </c>
      <c r="C21" s="6">
        <v>5.4571899999999998</v>
      </c>
      <c r="D21" s="6">
        <v>95.874950999999996</v>
      </c>
      <c r="E21" s="6">
        <v>353.28766999999999</v>
      </c>
      <c r="F21" s="6">
        <v>270.19682</v>
      </c>
      <c r="G21" s="6">
        <v>364.66997299999997</v>
      </c>
      <c r="H21" s="6">
        <v>31.470063</v>
      </c>
      <c r="I21" s="6">
        <v>39.862000000000002</v>
      </c>
      <c r="J21" s="6">
        <v>381.59800000000001</v>
      </c>
      <c r="K21" s="6">
        <v>346.27499999999998</v>
      </c>
      <c r="L21" s="6">
        <v>1100</v>
      </c>
      <c r="M21" s="6">
        <v>1244</v>
      </c>
      <c r="N21" s="6">
        <v>1275</v>
      </c>
      <c r="O21" s="6">
        <v>2251</v>
      </c>
    </row>
    <row r="22" spans="2:15" x14ac:dyDescent="0.25">
      <c r="B22" s="5" t="s">
        <v>22</v>
      </c>
      <c r="C22" s="6">
        <v>0</v>
      </c>
      <c r="D22" s="6">
        <v>0</v>
      </c>
      <c r="E22" s="6">
        <v>271.80455703499143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 t="s">
        <v>37</v>
      </c>
      <c r="N22" s="6">
        <v>0</v>
      </c>
      <c r="O22" s="6">
        <v>0</v>
      </c>
    </row>
    <row r="23" spans="2:15" x14ac:dyDescent="0.25">
      <c r="B23" s="3" t="s">
        <v>1</v>
      </c>
      <c r="C23" s="7">
        <f t="shared" ref="C23:K23" si="1">SUM(C15:C22)</f>
        <v>1837.1986449999999</v>
      </c>
      <c r="D23" s="7">
        <f t="shared" si="1"/>
        <v>3163.587509</v>
      </c>
      <c r="E23" s="7">
        <f t="shared" si="1"/>
        <v>4047.6350120349916</v>
      </c>
      <c r="F23" s="7">
        <f t="shared" si="1"/>
        <v>4564.2192150000001</v>
      </c>
      <c r="G23" s="7">
        <f t="shared" si="1"/>
        <v>6334.0695470000001</v>
      </c>
      <c r="H23" s="7">
        <f t="shared" si="1"/>
        <v>8784.0960949590317</v>
      </c>
      <c r="I23" s="7">
        <f t="shared" si="1"/>
        <v>183102.67002455902</v>
      </c>
      <c r="J23" s="7">
        <f t="shared" si="1"/>
        <v>110469.87624512904</v>
      </c>
      <c r="K23" s="7">
        <f t="shared" si="1"/>
        <v>183530.82292419899</v>
      </c>
      <c r="L23" s="7">
        <v>156269.35491955903</v>
      </c>
      <c r="M23" s="7">
        <v>63494</v>
      </c>
      <c r="N23" s="7">
        <v>196286</v>
      </c>
      <c r="O23" s="7">
        <v>79724</v>
      </c>
    </row>
    <row r="24" spans="2:15" x14ac:dyDescent="0.25"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5">
      <c r="B25" s="3" t="s">
        <v>21</v>
      </c>
      <c r="C25" s="7">
        <f t="shared" ref="C25:K25" si="2">+C12+C23</f>
        <v>16699.563209</v>
      </c>
      <c r="D25" s="7">
        <f t="shared" si="2"/>
        <v>29780.669471999998</v>
      </c>
      <c r="E25" s="7">
        <f t="shared" si="2"/>
        <v>56146.630085034994</v>
      </c>
      <c r="F25" s="7">
        <f t="shared" si="2"/>
        <v>75960.968964999993</v>
      </c>
      <c r="G25" s="7">
        <f t="shared" si="2"/>
        <v>95193.987456000003</v>
      </c>
      <c r="H25" s="7">
        <f t="shared" si="2"/>
        <v>180644.42046995903</v>
      </c>
      <c r="I25" s="7">
        <f t="shared" si="2"/>
        <v>923370.54102455906</v>
      </c>
      <c r="J25" s="7">
        <f t="shared" si="2"/>
        <v>1542673.0692451289</v>
      </c>
      <c r="K25" s="7">
        <f t="shared" si="2"/>
        <v>1994715.1209241988</v>
      </c>
      <c r="L25" s="7">
        <v>1728593.3549195591</v>
      </c>
      <c r="M25" s="7">
        <v>2267425</v>
      </c>
      <c r="N25" s="7">
        <v>2400847</v>
      </c>
      <c r="O25" s="7">
        <v>2595190</v>
      </c>
    </row>
    <row r="27" spans="2:15" x14ac:dyDescent="0.25">
      <c r="B27" s="3" t="s">
        <v>20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3" t="s">
        <v>19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x14ac:dyDescent="0.25">
      <c r="B29" s="5" t="s">
        <v>18</v>
      </c>
      <c r="C29" s="6">
        <v>7132.5095739999997</v>
      </c>
      <c r="D29" s="6">
        <v>14646.778269999999</v>
      </c>
      <c r="E29" s="6">
        <v>26060.608262000002</v>
      </c>
      <c r="F29" s="6">
        <v>34413.812770999997</v>
      </c>
      <c r="G29" s="6">
        <v>40569.132039999997</v>
      </c>
      <c r="H29" s="6">
        <v>70735.115346000006</v>
      </c>
      <c r="I29" s="6">
        <v>358808.54</v>
      </c>
      <c r="J29" s="6">
        <v>537789.38199999998</v>
      </c>
      <c r="K29" s="6">
        <v>883361.95200000005</v>
      </c>
      <c r="L29" s="6">
        <v>674392</v>
      </c>
      <c r="M29" s="6">
        <v>766006</v>
      </c>
      <c r="N29" s="6">
        <v>883032</v>
      </c>
      <c r="O29" s="6">
        <v>861071</v>
      </c>
    </row>
    <row r="30" spans="2:15" x14ac:dyDescent="0.25">
      <c r="B30" s="5" t="s">
        <v>17</v>
      </c>
      <c r="C30" s="6">
        <v>3945.8490469999997</v>
      </c>
      <c r="D30" s="6">
        <v>4786.7802849999998</v>
      </c>
      <c r="E30" s="6">
        <v>8475.9710890000006</v>
      </c>
      <c r="F30" s="6">
        <v>10062.461621999999</v>
      </c>
      <c r="G30" s="6">
        <v>13648.250454999999</v>
      </c>
      <c r="H30" s="6">
        <v>26536.012903000003</v>
      </c>
      <c r="I30" s="6">
        <v>137434.99900000001</v>
      </c>
      <c r="J30" s="6">
        <v>328643.95</v>
      </c>
      <c r="K30" s="6">
        <v>391465.84299999999</v>
      </c>
      <c r="L30" s="6">
        <v>464170</v>
      </c>
      <c r="M30" s="6">
        <v>741146</v>
      </c>
      <c r="N30" s="6">
        <v>733845</v>
      </c>
      <c r="O30" s="6">
        <v>819654</v>
      </c>
    </row>
    <row r="31" spans="2:15" x14ac:dyDescent="0.25">
      <c r="B31" s="5" t="s">
        <v>16</v>
      </c>
      <c r="C31" s="6">
        <v>258.66466000000003</v>
      </c>
      <c r="D31" s="6">
        <v>1023.957421</v>
      </c>
      <c r="E31" s="6">
        <v>4464.8579280000004</v>
      </c>
      <c r="F31" s="6">
        <v>6097.352801</v>
      </c>
      <c r="G31" s="6">
        <v>5203.1037500000002</v>
      </c>
      <c r="H31" s="6">
        <v>10259.137205000001</v>
      </c>
      <c r="I31" s="6">
        <v>80739.463000000003</v>
      </c>
      <c r="J31" s="6">
        <v>67364.126999999993</v>
      </c>
      <c r="K31" s="6">
        <v>50662.275000000001</v>
      </c>
      <c r="L31" s="6">
        <v>58036</v>
      </c>
      <c r="M31" s="6">
        <v>255300</v>
      </c>
      <c r="N31" s="6">
        <v>180931</v>
      </c>
      <c r="O31" s="6">
        <v>234137</v>
      </c>
    </row>
    <row r="32" spans="2:15" x14ac:dyDescent="0.25">
      <c r="B32" s="5" t="s">
        <v>15</v>
      </c>
      <c r="C32" s="6">
        <v>25.632241</v>
      </c>
      <c r="D32" s="6">
        <v>275.32432900000003</v>
      </c>
      <c r="E32" s="6">
        <v>3611.5221110000002</v>
      </c>
      <c r="F32" s="6">
        <v>5409.680703</v>
      </c>
      <c r="G32" s="6">
        <v>8229.7336400000004</v>
      </c>
      <c r="H32" s="6">
        <v>18002.722001999999</v>
      </c>
      <c r="I32" s="6">
        <v>59037.561999999998</v>
      </c>
      <c r="J32" s="6">
        <v>94653.644</v>
      </c>
      <c r="K32" s="6">
        <v>44790.934999999998</v>
      </c>
      <c r="L32" s="6">
        <v>65863</v>
      </c>
      <c r="M32" s="6" t="s">
        <v>37</v>
      </c>
      <c r="N32" s="6">
        <v>0</v>
      </c>
      <c r="O32" s="6">
        <v>0</v>
      </c>
    </row>
    <row r="33" spans="2:15" x14ac:dyDescent="0.25">
      <c r="B33" s="5" t="s">
        <v>14</v>
      </c>
      <c r="C33" s="6">
        <v>11.903808000000001</v>
      </c>
      <c r="D33" s="6">
        <v>16.831499999999998</v>
      </c>
      <c r="E33" s="6">
        <v>23.338789999999999</v>
      </c>
      <c r="F33" s="6">
        <v>32.824449999999999</v>
      </c>
      <c r="G33" s="6">
        <v>40.085320000000003</v>
      </c>
      <c r="H33" s="6">
        <v>69.191360000000003</v>
      </c>
      <c r="I33" s="6">
        <v>314.93099999999998</v>
      </c>
      <c r="J33" s="6">
        <v>0</v>
      </c>
      <c r="K33" s="6">
        <v>0</v>
      </c>
      <c r="L33" s="6">
        <v>0</v>
      </c>
      <c r="M33" s="6" t="s">
        <v>37</v>
      </c>
      <c r="N33" s="6">
        <v>0</v>
      </c>
      <c r="O33" s="6">
        <v>0</v>
      </c>
    </row>
    <row r="34" spans="2:15" x14ac:dyDescent="0.25">
      <c r="B34" s="5" t="s">
        <v>13</v>
      </c>
      <c r="C34" s="6">
        <v>21.021243999999946</v>
      </c>
      <c r="D34" s="6">
        <v>156.53315000000001</v>
      </c>
      <c r="E34" s="6">
        <v>92.334734999999398</v>
      </c>
      <c r="F34" s="6">
        <v>159.48840799999999</v>
      </c>
      <c r="G34" s="6">
        <v>82.656917000000007</v>
      </c>
      <c r="H34" s="6">
        <v>380.013713</v>
      </c>
      <c r="I34" s="6">
        <v>2362.9580000000001</v>
      </c>
      <c r="J34" s="6">
        <v>1739.7529999999999</v>
      </c>
      <c r="K34" s="6">
        <v>2657.7550000000001</v>
      </c>
      <c r="L34" s="6">
        <v>2296</v>
      </c>
      <c r="M34" s="6">
        <v>1880</v>
      </c>
      <c r="N34" s="6">
        <v>4253</v>
      </c>
      <c r="O34" s="6">
        <v>1737</v>
      </c>
    </row>
    <row r="35" spans="2:15" x14ac:dyDescent="0.25">
      <c r="B35" s="5" t="s">
        <v>12</v>
      </c>
      <c r="C35" s="6">
        <v>106.29750299999999</v>
      </c>
      <c r="D35" s="6">
        <v>98.930528999999993</v>
      </c>
      <c r="E35" s="6">
        <v>101.268314</v>
      </c>
      <c r="F35" s="6">
        <v>148.274812</v>
      </c>
      <c r="G35" s="6">
        <v>236.17151699999999</v>
      </c>
      <c r="H35" s="6">
        <v>362.05051000000003</v>
      </c>
      <c r="I35" s="6">
        <v>862.32899999999995</v>
      </c>
      <c r="J35" s="6">
        <v>1716.7529999999999</v>
      </c>
      <c r="K35" s="6">
        <v>1830.5830000000001</v>
      </c>
      <c r="L35" s="6">
        <v>1870</v>
      </c>
      <c r="M35" s="6">
        <v>2833</v>
      </c>
      <c r="N35" s="6">
        <v>2847</v>
      </c>
      <c r="O35" s="6">
        <v>3589</v>
      </c>
    </row>
    <row r="36" spans="2:15" x14ac:dyDescent="0.25">
      <c r="B36" s="5" t="s">
        <v>11</v>
      </c>
      <c r="C36" s="6">
        <v>422.609962</v>
      </c>
      <c r="D36" s="6">
        <v>494.062479</v>
      </c>
      <c r="E36" s="6">
        <v>429.93283700000001</v>
      </c>
      <c r="F36" s="6">
        <v>348.05087699999996</v>
      </c>
      <c r="G36" s="6">
        <v>535.15703300000007</v>
      </c>
      <c r="H36" s="6">
        <v>1084.1793950000001</v>
      </c>
      <c r="I36" s="6">
        <v>18565.469000000001</v>
      </c>
      <c r="J36" s="6">
        <v>35027.264999999999</v>
      </c>
      <c r="K36" s="6">
        <v>47126.470999999998</v>
      </c>
      <c r="L36" s="6">
        <v>32069</v>
      </c>
      <c r="M36" s="6">
        <v>41773</v>
      </c>
      <c r="N36" s="6">
        <v>62796</v>
      </c>
      <c r="O36" s="6">
        <v>72766</v>
      </c>
    </row>
    <row r="37" spans="2:15" x14ac:dyDescent="0.25">
      <c r="B37" s="5" t="s">
        <v>7</v>
      </c>
      <c r="C37" s="6">
        <v>29.567437999999999</v>
      </c>
      <c r="D37" s="6">
        <v>102.87302800000001</v>
      </c>
      <c r="E37" s="6">
        <v>56.553013</v>
      </c>
      <c r="F37" s="6">
        <v>73.906967999999992</v>
      </c>
      <c r="G37" s="6">
        <v>137.83783300000002</v>
      </c>
      <c r="H37" s="6">
        <v>4991.0520379999998</v>
      </c>
      <c r="I37" s="6">
        <v>25351.260999999999</v>
      </c>
      <c r="J37" s="6">
        <v>25602.531999999999</v>
      </c>
      <c r="K37" s="6">
        <v>72049.403999999995</v>
      </c>
      <c r="L37" s="6">
        <v>631</v>
      </c>
      <c r="M37" s="6">
        <v>23243</v>
      </c>
      <c r="N37" s="6">
        <v>1047</v>
      </c>
      <c r="O37" s="6">
        <v>1479</v>
      </c>
    </row>
    <row r="38" spans="2:15" x14ac:dyDescent="0.25">
      <c r="B38" s="3" t="s">
        <v>10</v>
      </c>
      <c r="C38" s="7">
        <f t="shared" ref="C38:K38" si="3">SUM(C29:C37)</f>
        <v>11954.055476999998</v>
      </c>
      <c r="D38" s="7">
        <f t="shared" si="3"/>
        <v>21602.070991000001</v>
      </c>
      <c r="E38" s="7">
        <f t="shared" si="3"/>
        <v>43316.387078999993</v>
      </c>
      <c r="F38" s="7">
        <f t="shared" si="3"/>
        <v>56745.853412000004</v>
      </c>
      <c r="G38" s="7">
        <f t="shared" si="3"/>
        <v>68682.128504999986</v>
      </c>
      <c r="H38" s="7">
        <f t="shared" si="3"/>
        <v>132419.474472</v>
      </c>
      <c r="I38" s="7">
        <f t="shared" si="3"/>
        <v>683477.5120000001</v>
      </c>
      <c r="J38" s="7">
        <f t="shared" si="3"/>
        <v>1092537.4059999997</v>
      </c>
      <c r="K38" s="7">
        <f t="shared" si="3"/>
        <v>1493945.2179999999</v>
      </c>
      <c r="L38" s="7">
        <v>1299327</v>
      </c>
      <c r="M38" s="7">
        <v>1832181</v>
      </c>
      <c r="N38" s="7">
        <v>1868751</v>
      </c>
      <c r="O38" s="7">
        <v>1994433</v>
      </c>
    </row>
    <row r="39" spans="2:15" x14ac:dyDescent="0.25">
      <c r="B39" s="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2:15" x14ac:dyDescent="0.25">
      <c r="B40" s="3" t="s">
        <v>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5" x14ac:dyDescent="0.25">
      <c r="B41" s="5" t="s">
        <v>8</v>
      </c>
      <c r="C41" s="6">
        <v>19.937563045007561</v>
      </c>
      <c r="D41" s="6">
        <v>178.07475284500424</v>
      </c>
      <c r="E41" s="6">
        <v>0</v>
      </c>
      <c r="F41" s="6">
        <v>433.32750883570094</v>
      </c>
      <c r="G41" s="6">
        <v>768.19865564008944</v>
      </c>
      <c r="H41" s="6">
        <v>1336.0079542038472</v>
      </c>
      <c r="I41" s="6">
        <v>3954.1968282509092</v>
      </c>
      <c r="J41" s="6">
        <v>3754.4339506045226</v>
      </c>
      <c r="K41" s="6">
        <v>3568.9774717233422</v>
      </c>
      <c r="L41" s="6">
        <v>3517</v>
      </c>
      <c r="M41" s="6">
        <v>1113</v>
      </c>
      <c r="N41" s="6">
        <v>1113</v>
      </c>
      <c r="O41" s="6">
        <v>1892</v>
      </c>
    </row>
    <row r="42" spans="2:15" x14ac:dyDescent="0.25">
      <c r="B42" s="5" t="s">
        <v>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 t="s">
        <v>37</v>
      </c>
      <c r="N42" s="6">
        <v>0</v>
      </c>
      <c r="O42" s="6">
        <v>0</v>
      </c>
    </row>
    <row r="43" spans="2:15" x14ac:dyDescent="0.25">
      <c r="B43" s="5" t="s">
        <v>6</v>
      </c>
      <c r="C43" s="6">
        <v>3.6954279999999997</v>
      </c>
      <c r="D43" s="6">
        <v>5.767817</v>
      </c>
      <c r="E43" s="6">
        <v>5.767817</v>
      </c>
      <c r="F43" s="6">
        <v>5.767817</v>
      </c>
      <c r="G43" s="6">
        <v>5.767817</v>
      </c>
      <c r="H43" s="6">
        <v>5.767817</v>
      </c>
      <c r="I43" s="6">
        <v>5.7679999999999998</v>
      </c>
      <c r="J43" s="6">
        <v>743.5</v>
      </c>
      <c r="K43" s="6">
        <v>743.5</v>
      </c>
      <c r="L43" s="6">
        <v>743.5</v>
      </c>
      <c r="M43" s="6">
        <v>686</v>
      </c>
      <c r="N43" s="6">
        <v>191</v>
      </c>
      <c r="O43" s="6">
        <v>257</v>
      </c>
    </row>
    <row r="44" spans="2:15" x14ac:dyDescent="0.25">
      <c r="B44" s="3" t="s">
        <v>5</v>
      </c>
      <c r="C44" s="7">
        <f t="shared" ref="C44:K44" si="4">SUM(C41:C43)</f>
        <v>23.632991045007561</v>
      </c>
      <c r="D44" s="7">
        <f t="shared" si="4"/>
        <v>183.84256984500425</v>
      </c>
      <c r="E44" s="7">
        <f t="shared" si="4"/>
        <v>5.767817</v>
      </c>
      <c r="F44" s="7">
        <f t="shared" si="4"/>
        <v>439.09532583570092</v>
      </c>
      <c r="G44" s="7">
        <f t="shared" si="4"/>
        <v>773.96647264008948</v>
      </c>
      <c r="H44" s="7">
        <f t="shared" si="4"/>
        <v>1341.7757712038472</v>
      </c>
      <c r="I44" s="7">
        <f t="shared" si="4"/>
        <v>3959.9648282509092</v>
      </c>
      <c r="J44" s="7">
        <f t="shared" si="4"/>
        <v>4497.9339506045226</v>
      </c>
      <c r="K44" s="7">
        <f t="shared" si="4"/>
        <v>4312.4774717233422</v>
      </c>
      <c r="L44" s="7">
        <v>4260.5</v>
      </c>
      <c r="M44" s="7">
        <v>1799</v>
      </c>
      <c r="N44" s="7">
        <v>1304</v>
      </c>
      <c r="O44" s="7">
        <v>2149</v>
      </c>
    </row>
    <row r="45" spans="2:15" x14ac:dyDescent="0.25">
      <c r="B45" s="3" t="s">
        <v>4</v>
      </c>
      <c r="C45" s="7">
        <f t="shared" ref="C45:K45" si="5">+C38+C44</f>
        <v>11977.688468045006</v>
      </c>
      <c r="D45" s="7">
        <f t="shared" si="5"/>
        <v>21785.913560845005</v>
      </c>
      <c r="E45" s="7">
        <f t="shared" si="5"/>
        <v>43322.154895999993</v>
      </c>
      <c r="F45" s="7">
        <f t="shared" si="5"/>
        <v>57184.948737835708</v>
      </c>
      <c r="G45" s="7">
        <f t="shared" si="5"/>
        <v>69456.094977640081</v>
      </c>
      <c r="H45" s="7">
        <f t="shared" si="5"/>
        <v>133761.25024320386</v>
      </c>
      <c r="I45" s="7">
        <f t="shared" si="5"/>
        <v>687437.47682825103</v>
      </c>
      <c r="J45" s="7">
        <f t="shared" si="5"/>
        <v>1097035.3399506044</v>
      </c>
      <c r="K45" s="7">
        <f t="shared" si="5"/>
        <v>1498257.6954717233</v>
      </c>
      <c r="L45" s="7">
        <v>1303587.5</v>
      </c>
      <c r="M45" s="7">
        <v>1833980</v>
      </c>
      <c r="N45" s="7">
        <v>1870055</v>
      </c>
      <c r="O45" s="7">
        <v>1996582</v>
      </c>
    </row>
    <row r="46" spans="2:15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  <c r="O46" s="7"/>
    </row>
    <row r="47" spans="2:15" x14ac:dyDescent="0.25">
      <c r="B47" s="3" t="s">
        <v>3</v>
      </c>
      <c r="C47" s="7">
        <v>4721.8747409549924</v>
      </c>
      <c r="D47" s="7">
        <v>7994.7559111549936</v>
      </c>
      <c r="E47" s="7">
        <v>12824.475189034996</v>
      </c>
      <c r="F47" s="7">
        <v>18776.020227164296</v>
      </c>
      <c r="G47" s="7">
        <v>25737.892478359903</v>
      </c>
      <c r="H47" s="7">
        <v>46883.170226755166</v>
      </c>
      <c r="I47" s="7">
        <v>235933.06419630809</v>
      </c>
      <c r="J47" s="7">
        <v>445637.72929452459</v>
      </c>
      <c r="K47" s="7">
        <v>496457.42545247584</v>
      </c>
      <c r="L47" s="7">
        <v>425005</v>
      </c>
      <c r="M47" s="7">
        <v>433445</v>
      </c>
      <c r="N47" s="7">
        <v>530792</v>
      </c>
      <c r="O47" s="7">
        <v>598608</v>
      </c>
    </row>
    <row r="48" spans="2:15" x14ac:dyDescent="0.25">
      <c r="B48" s="3" t="s">
        <v>2</v>
      </c>
      <c r="C48" s="7">
        <f t="shared" ref="C48:K48" si="6">C45+C47</f>
        <v>16699.563209</v>
      </c>
      <c r="D48" s="7">
        <f t="shared" si="6"/>
        <v>29780.669471999998</v>
      </c>
      <c r="E48" s="7">
        <f t="shared" si="6"/>
        <v>56146.630085034987</v>
      </c>
      <c r="F48" s="7">
        <f t="shared" si="6"/>
        <v>75960.968965000007</v>
      </c>
      <c r="G48" s="7">
        <f t="shared" si="6"/>
        <v>95193.987455999988</v>
      </c>
      <c r="H48" s="7">
        <f t="shared" si="6"/>
        <v>180644.42046995903</v>
      </c>
      <c r="I48" s="7">
        <f t="shared" si="6"/>
        <v>923370.54102455918</v>
      </c>
      <c r="J48" s="7">
        <f t="shared" si="6"/>
        <v>1542673.0692451289</v>
      </c>
      <c r="K48" s="7">
        <f t="shared" si="6"/>
        <v>1994715.1209241992</v>
      </c>
      <c r="L48" s="7">
        <v>1728592.5</v>
      </c>
      <c r="M48" s="7">
        <v>2267425</v>
      </c>
      <c r="N48" s="7">
        <v>2400847</v>
      </c>
      <c r="O48" s="7">
        <v>2595190</v>
      </c>
    </row>
    <row r="49" spans="3:11" x14ac:dyDescent="0.25">
      <c r="C49" s="10"/>
      <c r="D49" s="10"/>
      <c r="E49" s="10"/>
      <c r="F49" s="10"/>
      <c r="G49" s="10"/>
      <c r="H49" s="10"/>
      <c r="I49" s="10"/>
      <c r="J49" s="10"/>
      <c r="K49" s="10"/>
    </row>
    <row r="52" spans="3:11" x14ac:dyDescent="0.25">
      <c r="J52" s="10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BYMA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- Dias Alvaro</dc:creator>
  <cp:lastModifiedBy>IC - Maydana Mario</cp:lastModifiedBy>
  <dcterms:created xsi:type="dcterms:W3CDTF">2025-06-13T18:25:39Z</dcterms:created>
  <dcterms:modified xsi:type="dcterms:W3CDTF">2026-05-15T20:02:20Z</dcterms:modified>
</cp:coreProperties>
</file>