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C:\Users\Doris\Desktop\"/>
    </mc:Choice>
  </mc:AlternateContent>
  <xr:revisionPtr revIDLastSave="0" documentId="8_{8F50B5CD-BB53-435A-A4A6-7F0C7EDA8D1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Leht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MN2C0yyqtYAjUB9ouPNQyGFmuMpobHRUziDfbB3PfHw="/>
    </ext>
  </extLst>
</workbook>
</file>

<file path=xl/calcChain.xml><?xml version="1.0" encoding="utf-8"?>
<calcChain xmlns="http://schemas.openxmlformats.org/spreadsheetml/2006/main">
  <c r="E122" i="1" l="1"/>
  <c r="D122" i="1"/>
  <c r="C122" i="1"/>
  <c r="C123" i="1" s="1"/>
  <c r="E123" i="1" s="1"/>
  <c r="B122" i="1"/>
  <c r="M72" i="1"/>
  <c r="L72" i="1"/>
  <c r="K72" i="1"/>
  <c r="J72" i="1"/>
  <c r="I72" i="1"/>
  <c r="H72" i="1"/>
  <c r="G72" i="1"/>
  <c r="F72" i="1"/>
  <c r="E72" i="1"/>
  <c r="D72" i="1"/>
  <c r="C72" i="1"/>
  <c r="B72" i="1"/>
  <c r="R71" i="1"/>
  <c r="P71" i="1"/>
  <c r="Q71" i="1" s="1"/>
  <c r="O71" i="1"/>
  <c r="N71" i="1"/>
  <c r="R70" i="1"/>
  <c r="P70" i="1"/>
  <c r="Q70" i="1" s="1"/>
  <c r="O70" i="1"/>
  <c r="N70" i="1"/>
  <c r="R69" i="1"/>
  <c r="Q69" i="1"/>
  <c r="P69" i="1"/>
  <c r="N69" i="1"/>
  <c r="O69" i="1" s="1"/>
  <c r="T68" i="1"/>
  <c r="S68" i="1"/>
  <c r="R68" i="1"/>
  <c r="P68" i="1"/>
  <c r="P67" i="1" s="1"/>
  <c r="O68" i="1"/>
  <c r="N68" i="1"/>
  <c r="T67" i="1"/>
  <c r="R67" i="1"/>
  <c r="N67" i="1"/>
  <c r="O67" i="1" s="1"/>
  <c r="R66" i="1"/>
  <c r="Q66" i="1"/>
  <c r="Q65" i="1" s="1"/>
  <c r="P66" i="1"/>
  <c r="N66" i="1"/>
  <c r="O66" i="1" s="1"/>
  <c r="R65" i="1"/>
  <c r="P65" i="1"/>
  <c r="N65" i="1"/>
  <c r="O65" i="1" s="1"/>
  <c r="R64" i="1"/>
  <c r="P64" i="1"/>
  <c r="Q64" i="1" s="1"/>
  <c r="R63" i="1"/>
  <c r="P63" i="1"/>
  <c r="Q63" i="1" s="1"/>
  <c r="R62" i="1"/>
  <c r="Q62" i="1"/>
  <c r="P62" i="1"/>
  <c r="N62" i="1"/>
  <c r="O62" i="1" s="1"/>
  <c r="R61" i="1"/>
  <c r="P61" i="1"/>
  <c r="Q61" i="1" s="1"/>
  <c r="N61" i="1"/>
  <c r="O61" i="1" s="1"/>
  <c r="R60" i="1"/>
  <c r="P60" i="1"/>
  <c r="Q60" i="1" s="1"/>
  <c r="O60" i="1"/>
  <c r="N60" i="1"/>
  <c r="R59" i="1"/>
  <c r="P59" i="1"/>
  <c r="Q59" i="1" s="1"/>
  <c r="R58" i="1"/>
  <c r="P58" i="1"/>
  <c r="Q58" i="1" s="1"/>
  <c r="R57" i="1"/>
  <c r="P57" i="1"/>
  <c r="Q57" i="1" s="1"/>
  <c r="R56" i="1"/>
  <c r="R55" i="1" s="1"/>
  <c r="O55" i="1" s="1"/>
  <c r="Q56" i="1"/>
  <c r="P56" i="1"/>
  <c r="N56" i="1"/>
  <c r="O56" i="1" s="1"/>
  <c r="S55" i="1"/>
  <c r="N55" i="1"/>
  <c r="S54" i="1"/>
  <c r="R54" i="1"/>
  <c r="Q54" i="1"/>
  <c r="Q53" i="1" s="1"/>
  <c r="P54" i="1"/>
  <c r="N54" i="1"/>
  <c r="O54" i="1" s="1"/>
  <c r="R53" i="1"/>
  <c r="P53" i="1"/>
  <c r="N53" i="1"/>
  <c r="O53" i="1" s="1"/>
  <c r="R52" i="1"/>
  <c r="P52" i="1"/>
  <c r="Q52" i="1" s="1"/>
  <c r="R51" i="1"/>
  <c r="P51" i="1"/>
  <c r="Q51" i="1" s="1"/>
  <c r="R50" i="1"/>
  <c r="Q50" i="1"/>
  <c r="P50" i="1"/>
  <c r="N50" i="1"/>
  <c r="O50" i="1" s="1"/>
  <c r="R49" i="1"/>
  <c r="R47" i="1" s="1"/>
  <c r="P49" i="1"/>
  <c r="Q49" i="1" s="1"/>
  <c r="N49" i="1"/>
  <c r="O49" i="1" s="1"/>
  <c r="R48" i="1"/>
  <c r="P48" i="1"/>
  <c r="Q48" i="1" s="1"/>
  <c r="Q47" i="1" s="1"/>
  <c r="O48" i="1"/>
  <c r="N48" i="1"/>
  <c r="P47" i="1"/>
  <c r="N47" i="1"/>
  <c r="O47" i="1" s="1"/>
  <c r="O72" i="1" s="1"/>
  <c r="R46" i="1"/>
  <c r="Q46" i="1"/>
  <c r="P46" i="1"/>
  <c r="T45" i="1"/>
  <c r="R45" i="1"/>
  <c r="Q45" i="1"/>
  <c r="P45" i="1"/>
  <c r="R44" i="1"/>
  <c r="R43" i="1" s="1"/>
  <c r="R72" i="1" s="1"/>
  <c r="P44" i="1"/>
  <c r="Q44" i="1" s="1"/>
  <c r="Q43" i="1" s="1"/>
  <c r="T40" i="1"/>
  <c r="T73" i="1" s="1"/>
  <c r="M40" i="1"/>
  <c r="M73" i="1" s="1"/>
  <c r="L40" i="1"/>
  <c r="L73" i="1" s="1"/>
  <c r="K40" i="1"/>
  <c r="K73" i="1" s="1"/>
  <c r="J40" i="1"/>
  <c r="J73" i="1" s="1"/>
  <c r="I40" i="1"/>
  <c r="I73" i="1" s="1"/>
  <c r="H40" i="1"/>
  <c r="H73" i="1" s="1"/>
  <c r="G40" i="1"/>
  <c r="G73" i="1" s="1"/>
  <c r="F40" i="1"/>
  <c r="F73" i="1" s="1"/>
  <c r="E40" i="1"/>
  <c r="E73" i="1" s="1"/>
  <c r="D40" i="1"/>
  <c r="D73" i="1" s="1"/>
  <c r="C40" i="1"/>
  <c r="C73" i="1" s="1"/>
  <c r="B40" i="1"/>
  <c r="B73" i="1" s="1"/>
  <c r="R39" i="1"/>
  <c r="Q39" i="1"/>
  <c r="P39" i="1"/>
  <c r="N39" i="1"/>
  <c r="O39" i="1" s="1"/>
  <c r="R38" i="1"/>
  <c r="P38" i="1"/>
  <c r="Q38" i="1" s="1"/>
  <c r="N38" i="1"/>
  <c r="O38" i="1" s="1"/>
  <c r="R37" i="1"/>
  <c r="P37" i="1"/>
  <c r="Q37" i="1" s="1"/>
  <c r="O37" i="1"/>
  <c r="O35" i="1" s="1"/>
  <c r="N37" i="1"/>
  <c r="T36" i="1"/>
  <c r="S36" i="1"/>
  <c r="R36" i="1"/>
  <c r="R35" i="1" s="1"/>
  <c r="P36" i="1"/>
  <c r="Q36" i="1" s="1"/>
  <c r="N36" i="1"/>
  <c r="O36" i="1" s="1"/>
  <c r="T35" i="1"/>
  <c r="S35" i="1"/>
  <c r="S40" i="1" s="1"/>
  <c r="S73" i="1" s="1"/>
  <c r="R34" i="1"/>
  <c r="R33" i="1" s="1"/>
  <c r="O33" i="1" s="1"/>
  <c r="P34" i="1"/>
  <c r="Q34" i="1" s="1"/>
  <c r="Q33" i="1" s="1"/>
  <c r="N34" i="1"/>
  <c r="O34" i="1" s="1"/>
  <c r="P33" i="1"/>
  <c r="N33" i="1"/>
  <c r="R32" i="1"/>
  <c r="P32" i="1"/>
  <c r="Q32" i="1" s="1"/>
  <c r="R31" i="1"/>
  <c r="P31" i="1"/>
  <c r="Q31" i="1" s="1"/>
  <c r="R30" i="1"/>
  <c r="P30" i="1"/>
  <c r="Q30" i="1" s="1"/>
  <c r="N30" i="1"/>
  <c r="O30" i="1" s="1"/>
  <c r="R29" i="1"/>
  <c r="P29" i="1"/>
  <c r="Q29" i="1" s="1"/>
  <c r="O29" i="1"/>
  <c r="N29" i="1"/>
  <c r="R28" i="1"/>
  <c r="P28" i="1"/>
  <c r="Q28" i="1" s="1"/>
  <c r="N28" i="1"/>
  <c r="O28" i="1" s="1"/>
  <c r="R27" i="1"/>
  <c r="Q27" i="1"/>
  <c r="P27" i="1"/>
  <c r="R26" i="1"/>
  <c r="P26" i="1"/>
  <c r="Q26" i="1" s="1"/>
  <c r="R25" i="1"/>
  <c r="P25" i="1"/>
  <c r="Q25" i="1" s="1"/>
  <c r="R24" i="1"/>
  <c r="P24" i="1"/>
  <c r="Q24" i="1" s="1"/>
  <c r="Q23" i="1" s="1"/>
  <c r="N24" i="1"/>
  <c r="O24" i="1" s="1"/>
  <c r="R22" i="1"/>
  <c r="P22" i="1"/>
  <c r="Q22" i="1" s="1"/>
  <c r="Q21" i="1" s="1"/>
  <c r="N22" i="1"/>
  <c r="O22" i="1" s="1"/>
  <c r="R21" i="1"/>
  <c r="N21" i="1"/>
  <c r="O21" i="1" s="1"/>
  <c r="R20" i="1"/>
  <c r="P20" i="1"/>
  <c r="Q20" i="1" s="1"/>
  <c r="R19" i="1"/>
  <c r="Q19" i="1"/>
  <c r="P19" i="1"/>
  <c r="R18" i="1"/>
  <c r="P18" i="1"/>
  <c r="Q18" i="1" s="1"/>
  <c r="N18" i="1"/>
  <c r="O18" i="1" s="1"/>
  <c r="R17" i="1"/>
  <c r="Q17" i="1"/>
  <c r="P17" i="1"/>
  <c r="N17" i="1"/>
  <c r="N15" i="1" s="1"/>
  <c r="R16" i="1"/>
  <c r="R15" i="1" s="1"/>
  <c r="P16" i="1"/>
  <c r="Q16" i="1" s="1"/>
  <c r="Q15" i="1" s="1"/>
  <c r="N16" i="1"/>
  <c r="O16" i="1" s="1"/>
  <c r="R14" i="1"/>
  <c r="P14" i="1"/>
  <c r="Q14" i="1" s="1"/>
  <c r="T13" i="1"/>
  <c r="R13" i="1"/>
  <c r="P13" i="1"/>
  <c r="Q13" i="1" s="1"/>
  <c r="R12" i="1"/>
  <c r="P12" i="1"/>
  <c r="Q12" i="1" s="1"/>
  <c r="Q11" i="1" s="1"/>
  <c r="R11" i="1"/>
  <c r="R23" i="1" l="1"/>
  <c r="Q55" i="1"/>
  <c r="Q72" i="1" s="1"/>
  <c r="N40" i="1"/>
  <c r="P73" i="1"/>
  <c r="Q73" i="1" s="1"/>
  <c r="R40" i="1"/>
  <c r="R73" i="1" s="1"/>
  <c r="O23" i="1"/>
  <c r="Q35" i="1"/>
  <c r="Q40" i="1" s="1"/>
  <c r="N72" i="1"/>
  <c r="N35" i="1"/>
  <c r="P43" i="1"/>
  <c r="P72" i="1" s="1"/>
  <c r="P55" i="1"/>
  <c r="P11" i="1"/>
  <c r="O17" i="1"/>
  <c r="O15" i="1" s="1"/>
  <c r="O40" i="1" s="1"/>
  <c r="P21" i="1"/>
  <c r="N23" i="1"/>
  <c r="P35" i="1"/>
  <c r="Q68" i="1"/>
  <c r="Q67" i="1" s="1"/>
  <c r="P15" i="1"/>
  <c r="P23" i="1"/>
  <c r="P40" i="1" l="1"/>
</calcChain>
</file>

<file path=xl/sharedStrings.xml><?xml version="1.0" encoding="utf-8"?>
<sst xmlns="http://schemas.openxmlformats.org/spreadsheetml/2006/main" count="146" uniqueCount="67">
  <si>
    <t>Majanduskava 2025, korteriühistu</t>
  </si>
  <si>
    <t>Ühistu pindala kokku (m2)</t>
  </si>
  <si>
    <t>Tulud - KÜ liikmelt kogutav</t>
  </si>
  <si>
    <t>Jaanuar</t>
  </si>
  <si>
    <t>Veebruar</t>
  </si>
  <si>
    <t>Märts</t>
  </si>
  <si>
    <t>Aprill</t>
  </si>
  <si>
    <t>Mai</t>
  </si>
  <si>
    <t>Juuni</t>
  </si>
  <si>
    <t>Juuli</t>
  </si>
  <si>
    <t>August</t>
  </si>
  <si>
    <t>September</t>
  </si>
  <si>
    <t>Oktoober</t>
  </si>
  <si>
    <t>November</t>
  </si>
  <si>
    <t>Detsember</t>
  </si>
  <si>
    <t>Kontroll</t>
  </si>
  <si>
    <t>Vahe</t>
  </si>
  <si>
    <t>Kuus keskm.</t>
  </si>
  <si>
    <t>m2 kohta kuus</t>
  </si>
  <si>
    <t>Aasta kokku</t>
  </si>
  <si>
    <t>Kommentaar</t>
  </si>
  <si>
    <t>Haldus</t>
  </si>
  <si>
    <t>Haldusteenus</t>
  </si>
  <si>
    <t>Haldustarkvara Korto</t>
  </si>
  <si>
    <t>Raamatupidamisteenus</t>
  </si>
  <si>
    <t>Hooldus</t>
  </si>
  <si>
    <t xml:space="preserve">Konstruktsioonide ja viimistluse hooldus </t>
  </si>
  <si>
    <r>
      <rPr>
        <b/>
        <sz val="12"/>
        <color theme="1"/>
        <rFont val="Arial"/>
      </rPr>
      <t>Tehnohooldus:</t>
    </r>
    <r>
      <rPr>
        <sz val="12"/>
        <color theme="1"/>
        <rFont val="Arial"/>
      </rPr>
      <t xml:space="preserve"> 
Konstruktsioonide ülevaatus, Gaasikatelde hooldus, Küttesüsteemi hooldus, Vee- ja kanalisatsioonisüsteemi hooldus, Elektripaigaldise hooldus, Ventilatsioonisüsteemi hooldus, Suitsuärastussüsteemi hooldus, Hooneautomaatika häirete jälgimine, ATS süsteemi hooldus, Tõstandukse hooldus, Lifti hooldus, Avariiteenus</t>
    </r>
  </si>
  <si>
    <t xml:space="preserve">Korteripõhiste tuletõkkeklappide hooldus </t>
  </si>
  <si>
    <t>Hoone automaatika kauglugemine:                            
1x aastas kõikides korterites koduautomaaatika tarkvara uuendus ja back-up, 1 x aastas hooneautomaatika hooldus: soojussõlme monitooringu kontroll, eripunktid (häired) kontroll, kaugloetavad arvestid, näitude edastamine sisevõrgus ja csv kujul e-mailile kontroll, tehniline tug, äpiga seonduvatel teemade kasutajatugi</t>
  </si>
  <si>
    <t>Katusele viiva redeli turvasiini hooldus</t>
  </si>
  <si>
    <t>Remont</t>
  </si>
  <si>
    <t>Remondifond</t>
  </si>
  <si>
    <t>Heakord</t>
  </si>
  <si>
    <t>Välikoristus ja muruniitmine</t>
  </si>
  <si>
    <t>Sisekoristus:
Kõvapõrandapindade kuiv- ja väheniiske puhastus, trepikodade uste ja ukseklaaside puhastus, käsipuudelt, aknalaudadelt ja teistelt ruumielementidelt tolmu pühkimine küündivusulatuses, plekkide kohtpuhastus vastavalt määrduvusele seintelt ja teistelt ruumielementidelt, lifti puhastus: põrandad, seinad, peegel. Liftiuste alumiste uksesiinide vahede puhastus, porivaipade puhastamine tolmuimejaga, panipaikade koridoride, tehnoruumide ja rattaruumi koristus 1 x kuus, üldalade plafoonide puhastus vähemalt 2x aastas.</t>
  </si>
  <si>
    <t xml:space="preserve">Parkla pesu 1x aastas </t>
  </si>
  <si>
    <t xml:space="preserve">Põrandate süvapesu 1x aastas </t>
  </si>
  <si>
    <t xml:space="preserve">Haljastuse hooldus </t>
  </si>
  <si>
    <t>Prügivedu</t>
  </si>
  <si>
    <t>Liimitavate porivaipade vahetus</t>
  </si>
  <si>
    <t>Suvelillede istutamine</t>
  </si>
  <si>
    <t>Üldala akendepesu</t>
  </si>
  <si>
    <t>Omanikukohustused</t>
  </si>
  <si>
    <t>Kindlustus</t>
  </si>
  <si>
    <t>Muud</t>
  </si>
  <si>
    <t>Majandus- ja hooldustasu</t>
  </si>
  <si>
    <t>Tuvide takistamiseks ogad fassaadile</t>
  </si>
  <si>
    <t xml:space="preserve">Internet + autolaadijate SIM </t>
  </si>
  <si>
    <t>Pangateenus</t>
  </si>
  <si>
    <t>Kokku</t>
  </si>
  <si>
    <t>Kulud</t>
  </si>
  <si>
    <t xml:space="preserve">Haldusteenus </t>
  </si>
  <si>
    <t xml:space="preserve">Haldustarkvara Korto </t>
  </si>
  <si>
    <t xml:space="preserve">Raamatupidamisteenus </t>
  </si>
  <si>
    <t>* Remondifond on sihtotstarbeline fond, mida kasutatakse ehituskonstruktsioonide, ehitusosade ning ehituse juurde kuuluvate tehnosüsteemide terviklikuks väljavahetamiseks või ennistamiseks</t>
  </si>
  <si>
    <t>* Tarbimiskulude arvestamine: üldvesi ja -elekter m2 alusel; korteri elekter ja vesi on ühisost, kulude jaotus vastavalt korteri arvestite näidule. Küttekulu on jagatakse korteri m2 alusel.</t>
  </si>
  <si>
    <t>Majanduskava 2024/2025 võrdlus</t>
  </si>
  <si>
    <t>Ühistu kulud ühes kuus keskmiselt</t>
  </si>
  <si>
    <t>Korteri m2 hind kuus keskmiselt</t>
  </si>
  <si>
    <t>Tabelis toodud ainult detsembri kuluread</t>
  </si>
  <si>
    <t>Majanduskava võrdlus 2024. &amp; 2025. aastate detsember</t>
  </si>
  <si>
    <t>Erinevused</t>
  </si>
  <si>
    <t>Läbipääsu süsteemid</t>
  </si>
  <si>
    <t xml:space="preserve">Internet+autolaadijate SIM </t>
  </si>
  <si>
    <t>vahe kokku keskmiselt aastas</t>
  </si>
  <si>
    <t>m2 vahe aastas keskmiselt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</si>
</sst>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color theme="1"/>
      <name val="Aptos Narrow"/>
      <scheme val="minor"/>
    </font>
    <font>
      <sz val="12"/>
      <color theme="1"/>
      <name val="Aptos Narrow"/>
    </font>
    <font>
      <b/>
      <sz val="18"/>
      <color theme="1"/>
      <name val="Arial"/>
    </font>
    <font>
      <sz val="12"/>
      <color theme="1"/>
      <name val="Arial"/>
    </font>
    <font>
      <sz val="12"/>
      <name val="Aptos Narrow"/>
    </font>
    <font>
      <b/>
      <sz val="12"/>
      <color theme="0"/>
      <name val="Arial"/>
    </font>
    <font>
      <b/>
      <sz val="12"/>
      <color rgb="FFFFFFFF"/>
      <name val="Arial"/>
    </font>
    <font>
      <b/>
      <sz val="18"/>
      <color theme="0"/>
      <name val="Arial"/>
    </font>
    <font>
      <b/>
      <sz val="12"/>
      <color theme="1"/>
      <name val="Arial"/>
    </font>
    <font>
      <sz val="11"/>
      <color rgb="FF000000"/>
      <name val="Arial"/>
    </font>
    <font>
      <sz val="10"/>
      <color theme="1"/>
      <name val="Arial"/>
    </font>
    <font>
      <sz val="10"/>
      <color rgb="FF000000"/>
      <name val="Arial"/>
    </font>
    <font>
      <sz val="12"/>
      <color rgb="FF000000"/>
      <name val="Arial"/>
    </font>
    <font>
      <sz val="12"/>
      <color theme="0"/>
      <name val="Arial"/>
    </font>
    <font>
      <sz val="9"/>
      <color rgb="FF000000"/>
      <name val="Poppins"/>
    </font>
    <font>
      <sz val="9"/>
      <color rgb="FFFF0000"/>
      <name val="Poppins"/>
    </font>
    <font>
      <sz val="9"/>
      <color rgb="FF111111"/>
      <name val="Poppins"/>
    </font>
    <font>
      <sz val="9"/>
      <color rgb="FFEF0046"/>
      <name val="Poppins"/>
    </font>
    <font>
      <sz val="9"/>
      <color rgb="FF262626"/>
      <name val="Poppins"/>
    </font>
  </fonts>
  <fills count="7">
    <fill>
      <patternFill patternType="none"/>
    </fill>
    <fill>
      <patternFill patternType="gray125"/>
    </fill>
    <fill>
      <patternFill patternType="solid">
        <fgColor rgb="FFEE0245"/>
        <bgColor rgb="FFEE0245"/>
      </patternFill>
    </fill>
    <fill>
      <patternFill patternType="solid">
        <fgColor rgb="FFDBE9F7"/>
        <bgColor rgb="FFDBE9F7"/>
      </patternFill>
    </fill>
    <fill>
      <patternFill patternType="solid">
        <fgColor rgb="FFFFFF00"/>
        <bgColor rgb="FFFFFF00"/>
      </patternFill>
    </fill>
    <fill>
      <patternFill patternType="solid">
        <fgColor rgb="FFFAE2D5"/>
        <bgColor rgb="FFFAE2D5"/>
      </patternFill>
    </fill>
    <fill>
      <patternFill patternType="solid">
        <fgColor rgb="FF000000"/>
        <bgColor rgb="FF000000"/>
      </patternFill>
    </fill>
  </fills>
  <borders count="9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4" fontId="1" fillId="3" borderId="3" xfId="0" applyNumberFormat="1" applyFont="1" applyFill="1" applyBorder="1" applyAlignment="1">
      <alignment horizontal="center" vertical="center" wrapText="1"/>
    </xf>
    <xf numFmtId="4" fontId="8" fillId="3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1" fillId="5" borderId="3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left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4" fontId="12" fillId="0" borderId="0" xfId="0" applyNumberFormat="1" applyFont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3" fillId="0" borderId="0" xfId="0" applyFont="1"/>
    <xf numFmtId="0" fontId="1" fillId="0" borderId="0" xfId="0" applyFont="1"/>
    <xf numFmtId="0" fontId="14" fillId="0" borderId="0" xfId="0" applyFont="1" applyAlignment="1">
      <alignment horizontal="center"/>
    </xf>
    <xf numFmtId="4" fontId="1" fillId="0" borderId="0" xfId="0" applyNumberFormat="1" applyFont="1"/>
    <xf numFmtId="2" fontId="1" fillId="0" borderId="0" xfId="0" applyNumberFormat="1" applyFo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/>
    <xf numFmtId="0" fontId="10" fillId="0" borderId="0" xfId="0" applyFont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4" fontId="6" fillId="6" borderId="7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/>
    <xf numFmtId="0" fontId="3" fillId="0" borderId="4" xfId="0" applyFont="1" applyBorder="1" applyAlignment="1">
      <alignment horizontal="right" vertical="center" wrapText="1"/>
    </xf>
    <xf numFmtId="0" fontId="4" fillId="0" borderId="1" xfId="0" applyFont="1" applyBorder="1" applyAlignment="1"/>
    <xf numFmtId="0" fontId="3" fillId="0" borderId="4" xfId="0" applyFont="1" applyBorder="1" applyAlignment="1">
      <alignment horizontal="left" vertical="center" wrapText="1"/>
    </xf>
    <xf numFmtId="0" fontId="4" fillId="0" borderId="2" xfId="0" applyFont="1" applyBorder="1" applyAlignment="1"/>
    <xf numFmtId="0" fontId="3" fillId="4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/>
    <xf numFmtId="0" fontId="1" fillId="0" borderId="4" xfId="0" applyFont="1" applyBorder="1" applyAlignment="1"/>
    <xf numFmtId="0" fontId="4" fillId="0" borderId="8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00050" cy="2000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0</xdr:colOff>
      <xdr:row>40</xdr:row>
      <xdr:rowOff>0</xdr:rowOff>
    </xdr:from>
    <xdr:ext cx="200025" cy="20002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84</xdr:row>
      <xdr:rowOff>0</xdr:rowOff>
    </xdr:from>
    <xdr:ext cx="381000" cy="190500"/>
    <xdr:pic>
      <xdr:nvPicPr>
        <xdr:cNvPr id="4" name="image1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121</xdr:row>
      <xdr:rowOff>0</xdr:rowOff>
    </xdr:from>
    <xdr:ext cx="190500" cy="190500"/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72"/>
  <sheetViews>
    <sheetView tabSelected="1" zoomScale="57" zoomScaleNormal="57" workbookViewId="0">
      <pane xSplit="1" topLeftCell="B1" activePane="topRight" state="frozen"/>
      <selection pane="topRight" activeCell="C2" sqref="C2"/>
    </sheetView>
  </sheetViews>
  <sheetFormatPr defaultColWidth="11.25" defaultRowHeight="15" customHeight="1"/>
  <cols>
    <col min="1" max="1" width="50.375" customWidth="1"/>
    <col min="2" max="13" width="10.75" customWidth="1"/>
    <col min="14" max="15" width="9.75" hidden="1" customWidth="1"/>
    <col min="16" max="16" width="11.375" customWidth="1"/>
    <col min="17" max="17" width="12.375" customWidth="1"/>
    <col min="18" max="18" width="11.375" customWidth="1"/>
    <col min="19" max="19" width="13.125" hidden="1" customWidth="1"/>
    <col min="20" max="20" width="11.375" hidden="1" customWidth="1"/>
    <col min="21" max="22" width="53.75" customWidth="1"/>
  </cols>
  <sheetData>
    <row r="1" spans="1:22" ht="15.75" customHeight="1">
      <c r="A1" s="52"/>
      <c r="B1" s="53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4"/>
      <c r="T1" s="58"/>
      <c r="U1" s="58"/>
      <c r="V1" s="46"/>
    </row>
    <row r="2" spans="1:22" ht="15.75" customHeigh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46"/>
    </row>
    <row r="3" spans="1:22" ht="15.75" customHeight="1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46"/>
    </row>
    <row r="4" spans="1:22" ht="15.75" customHeight="1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46"/>
    </row>
    <row r="5" spans="1:22" ht="15.75" customHeight="1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46"/>
    </row>
    <row r="6" spans="1:22" ht="15.9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46"/>
    </row>
    <row r="7" spans="1:22" ht="15.95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46"/>
    </row>
    <row r="8" spans="1:22" ht="15.95">
      <c r="A8" s="58"/>
      <c r="B8" s="59" t="s">
        <v>1</v>
      </c>
      <c r="C8" s="60"/>
      <c r="D8" s="60"/>
      <c r="E8" s="60"/>
      <c r="F8" s="60"/>
      <c r="G8" s="60"/>
      <c r="H8" s="60"/>
      <c r="I8" s="60"/>
      <c r="J8" s="60"/>
      <c r="K8" s="60"/>
      <c r="L8" s="61">
        <v>4016.3</v>
      </c>
      <c r="M8" s="60"/>
      <c r="N8" s="60"/>
      <c r="O8" s="60"/>
      <c r="P8" s="60"/>
      <c r="Q8" s="60"/>
      <c r="R8" s="62"/>
      <c r="S8" s="58"/>
      <c r="T8" s="58"/>
      <c r="U8" s="58"/>
      <c r="V8" s="46"/>
    </row>
    <row r="9" spans="1:22" ht="15.95">
      <c r="A9" s="1"/>
      <c r="B9" s="2">
        <v>2025</v>
      </c>
      <c r="C9" s="2">
        <v>2025</v>
      </c>
      <c r="D9" s="2">
        <v>2025</v>
      </c>
      <c r="E9" s="2">
        <v>2025</v>
      </c>
      <c r="F9" s="2">
        <v>2025</v>
      </c>
      <c r="G9" s="2">
        <v>2025</v>
      </c>
      <c r="H9" s="2">
        <v>2025</v>
      </c>
      <c r="I9" s="2">
        <v>2025</v>
      </c>
      <c r="J9" s="2">
        <v>2025</v>
      </c>
      <c r="K9" s="2">
        <v>2025</v>
      </c>
      <c r="L9" s="2">
        <v>2025</v>
      </c>
      <c r="M9" s="2">
        <v>2025</v>
      </c>
      <c r="N9" s="2"/>
      <c r="O9" s="2"/>
      <c r="P9" s="3">
        <v>2025</v>
      </c>
      <c r="Q9" s="3">
        <v>2025</v>
      </c>
      <c r="R9" s="2">
        <v>2025</v>
      </c>
      <c r="S9" s="58"/>
      <c r="T9" s="58"/>
      <c r="U9" s="58"/>
      <c r="V9" s="46"/>
    </row>
    <row r="10" spans="1:22" ht="30.95">
      <c r="A10" s="4" t="s">
        <v>2</v>
      </c>
      <c r="B10" s="3" t="s">
        <v>3</v>
      </c>
      <c r="C10" s="3" t="s">
        <v>4</v>
      </c>
      <c r="D10" s="3" t="s">
        <v>5</v>
      </c>
      <c r="E10" s="3" t="s">
        <v>6</v>
      </c>
      <c r="F10" s="3" t="s">
        <v>7</v>
      </c>
      <c r="G10" s="3" t="s">
        <v>8</v>
      </c>
      <c r="H10" s="3" t="s">
        <v>9</v>
      </c>
      <c r="I10" s="3" t="s">
        <v>10</v>
      </c>
      <c r="J10" s="3" t="s">
        <v>11</v>
      </c>
      <c r="K10" s="3" t="s">
        <v>12</v>
      </c>
      <c r="L10" s="3" t="s">
        <v>13</v>
      </c>
      <c r="M10" s="3" t="s">
        <v>14</v>
      </c>
      <c r="N10" s="2" t="s">
        <v>15</v>
      </c>
      <c r="O10" s="2" t="s">
        <v>16</v>
      </c>
      <c r="P10" s="2" t="s">
        <v>17</v>
      </c>
      <c r="Q10" s="3" t="s">
        <v>18</v>
      </c>
      <c r="R10" s="2" t="s">
        <v>19</v>
      </c>
      <c r="S10" s="2" t="s">
        <v>17</v>
      </c>
      <c r="T10" s="2" t="s">
        <v>19</v>
      </c>
      <c r="U10" s="2" t="s">
        <v>20</v>
      </c>
      <c r="V10" s="5"/>
    </row>
    <row r="11" spans="1:22" ht="15.95">
      <c r="A11" s="6" t="s">
        <v>21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8"/>
      <c r="N11" s="8"/>
      <c r="O11" s="8"/>
      <c r="P11" s="9">
        <f t="shared" ref="P11:R11" si="0">SUM(P12:P14)</f>
        <v>0</v>
      </c>
      <c r="Q11" s="9">
        <f t="shared" si="0"/>
        <v>0</v>
      </c>
      <c r="R11" s="9">
        <f t="shared" si="0"/>
        <v>0</v>
      </c>
      <c r="S11" s="63">
        <v>1</v>
      </c>
      <c r="T11" s="62"/>
      <c r="U11" s="10"/>
      <c r="V11" s="46"/>
    </row>
    <row r="12" spans="1:22" ht="15.95">
      <c r="A12" s="11" t="s">
        <v>22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3"/>
      <c r="O12" s="13"/>
      <c r="P12" s="14">
        <f t="shared" ref="P12:P14" si="1">SUM(B12:M12)/12</f>
        <v>0</v>
      </c>
      <c r="Q12" s="14">
        <f t="shared" ref="Q12:Q14" si="2">P12/$L$8</f>
        <v>0</v>
      </c>
      <c r="R12" s="14">
        <f t="shared" ref="R12:R14" si="3">SUM(B12:M12)</f>
        <v>0</v>
      </c>
      <c r="S12" s="12"/>
      <c r="T12" s="12"/>
      <c r="U12" s="10"/>
      <c r="V12" s="46"/>
    </row>
    <row r="13" spans="1:22" ht="15.95">
      <c r="A13" s="64" t="s">
        <v>23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3"/>
      <c r="O13" s="13"/>
      <c r="P13" s="14">
        <f t="shared" si="1"/>
        <v>0</v>
      </c>
      <c r="Q13" s="14">
        <f t="shared" si="2"/>
        <v>0</v>
      </c>
      <c r="R13" s="14">
        <f t="shared" si="3"/>
        <v>0</v>
      </c>
      <c r="S13" s="12">
        <v>71.55</v>
      </c>
      <c r="T13" s="12">
        <f>S13*12</f>
        <v>858.59999999999991</v>
      </c>
      <c r="U13" s="10"/>
      <c r="V13" s="46"/>
    </row>
    <row r="14" spans="1:22" ht="15.95">
      <c r="A14" s="11" t="s">
        <v>24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3"/>
      <c r="O14" s="13"/>
      <c r="P14" s="14">
        <f t="shared" si="1"/>
        <v>0</v>
      </c>
      <c r="Q14" s="14">
        <f t="shared" si="2"/>
        <v>0</v>
      </c>
      <c r="R14" s="12">
        <f t="shared" si="3"/>
        <v>0</v>
      </c>
      <c r="S14" s="12"/>
      <c r="T14" s="12"/>
      <c r="U14" s="10"/>
      <c r="V14" s="46"/>
    </row>
    <row r="15" spans="1:22" ht="15.95">
      <c r="A15" s="6" t="s">
        <v>25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9"/>
      <c r="N15" s="9">
        <f t="shared" ref="N15:O15" si="4">SUM(N17:N19)</f>
        <v>54.95</v>
      </c>
      <c r="O15" s="9">
        <f t="shared" si="4"/>
        <v>54.95</v>
      </c>
      <c r="P15" s="9">
        <f t="shared" ref="P15:R15" si="5">SUM(P16:P20)</f>
        <v>0</v>
      </c>
      <c r="Q15" s="9">
        <f t="shared" si="5"/>
        <v>0</v>
      </c>
      <c r="R15" s="9">
        <f t="shared" si="5"/>
        <v>0</v>
      </c>
      <c r="S15" s="15"/>
      <c r="T15" s="15"/>
      <c r="U15" s="10"/>
      <c r="V15" s="46"/>
    </row>
    <row r="16" spans="1:22" ht="15.95">
      <c r="A16" s="11" t="s">
        <v>26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3">
        <f t="shared" ref="N16:N18" si="6">SUM(B16:M16)</f>
        <v>0</v>
      </c>
      <c r="O16" s="13">
        <f t="shared" ref="O16:O18" si="7">N16-R16</f>
        <v>0</v>
      </c>
      <c r="P16" s="14">
        <f t="shared" ref="P16:P20" si="8">SUM(B16:M16)/12</f>
        <v>0</v>
      </c>
      <c r="Q16" s="12">
        <f t="shared" ref="Q16:Q20" si="9">P16/$L$8</f>
        <v>0</v>
      </c>
      <c r="R16" s="14">
        <f t="shared" ref="R16:R20" si="10">SUM(B16:M16)</f>
        <v>0</v>
      </c>
      <c r="S16" s="14"/>
      <c r="T16" s="14"/>
      <c r="U16" s="10"/>
      <c r="V16" s="46"/>
    </row>
    <row r="17" spans="1:22" ht="123.95">
      <c r="A17" s="11" t="s">
        <v>27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6">
        <f t="shared" si="6"/>
        <v>0</v>
      </c>
      <c r="O17" s="16">
        <f t="shared" si="7"/>
        <v>0</v>
      </c>
      <c r="P17" s="12">
        <f t="shared" si="8"/>
        <v>0</v>
      </c>
      <c r="Q17" s="12">
        <f t="shared" si="9"/>
        <v>0</v>
      </c>
      <c r="R17" s="12">
        <f t="shared" si="10"/>
        <v>0</v>
      </c>
      <c r="S17" s="12"/>
      <c r="T17" s="12"/>
      <c r="U17" s="10"/>
      <c r="V17" s="46"/>
    </row>
    <row r="18" spans="1:22" ht="15.95">
      <c r="A18" s="11" t="s">
        <v>28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6">
        <f t="shared" si="6"/>
        <v>0</v>
      </c>
      <c r="O18" s="16">
        <f t="shared" si="7"/>
        <v>0</v>
      </c>
      <c r="P18" s="12">
        <f t="shared" si="8"/>
        <v>0</v>
      </c>
      <c r="Q18" s="12">
        <f t="shared" si="9"/>
        <v>0</v>
      </c>
      <c r="R18" s="12">
        <f t="shared" si="10"/>
        <v>0</v>
      </c>
      <c r="S18" s="12"/>
      <c r="T18" s="12"/>
      <c r="U18" s="10"/>
      <c r="V18" s="46"/>
    </row>
    <row r="19" spans="1:22" ht="123.95">
      <c r="A19" s="11" t="s">
        <v>29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>
        <v>54.95</v>
      </c>
      <c r="O19" s="12">
        <v>54.95</v>
      </c>
      <c r="P19" s="12">
        <f t="shared" si="8"/>
        <v>0</v>
      </c>
      <c r="Q19" s="12">
        <f t="shared" si="9"/>
        <v>0</v>
      </c>
      <c r="R19" s="12">
        <f t="shared" si="10"/>
        <v>0</v>
      </c>
      <c r="S19" s="12"/>
      <c r="T19" s="12"/>
      <c r="U19" s="10"/>
      <c r="V19" s="46"/>
    </row>
    <row r="20" spans="1:22" ht="15.95">
      <c r="A20" s="11" t="s">
        <v>30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>
        <f t="shared" si="8"/>
        <v>0</v>
      </c>
      <c r="Q20" s="12">
        <f t="shared" si="9"/>
        <v>0</v>
      </c>
      <c r="R20" s="12">
        <f t="shared" si="10"/>
        <v>0</v>
      </c>
      <c r="S20" s="12"/>
      <c r="T20" s="12"/>
      <c r="U20" s="10"/>
      <c r="V20" s="46"/>
    </row>
    <row r="21" spans="1:22" ht="15.95">
      <c r="A21" s="6" t="s">
        <v>31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>
        <f t="shared" ref="N21:N22" si="11">SUM(B21:M21)</f>
        <v>0</v>
      </c>
      <c r="O21" s="15">
        <f t="shared" ref="O21:O22" si="12">N21-R21</f>
        <v>0</v>
      </c>
      <c r="P21" s="9">
        <f t="shared" ref="P21:R21" si="13">SUM(P22)</f>
        <v>0</v>
      </c>
      <c r="Q21" s="9">
        <f t="shared" si="13"/>
        <v>0</v>
      </c>
      <c r="R21" s="9">
        <f t="shared" si="13"/>
        <v>0</v>
      </c>
      <c r="S21" s="15"/>
      <c r="T21" s="15"/>
      <c r="U21" s="10"/>
      <c r="V21" s="46"/>
    </row>
    <row r="22" spans="1:22" ht="15.95">
      <c r="A22" s="11" t="s">
        <v>32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6">
        <f t="shared" si="11"/>
        <v>0</v>
      </c>
      <c r="O22" s="16">
        <f t="shared" si="12"/>
        <v>0</v>
      </c>
      <c r="P22" s="12">
        <f>SUM(B22:M22)/12</f>
        <v>0</v>
      </c>
      <c r="Q22" s="12">
        <f>P22/$L$8</f>
        <v>0</v>
      </c>
      <c r="R22" s="12">
        <f>SUM(B22:M22)</f>
        <v>0</v>
      </c>
      <c r="S22" s="12"/>
      <c r="T22" s="12"/>
      <c r="U22" s="10"/>
      <c r="V22" s="46"/>
    </row>
    <row r="23" spans="1:22" ht="15.95">
      <c r="A23" s="6" t="s">
        <v>33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9"/>
      <c r="N23" s="9">
        <f t="shared" ref="N23:R23" si="14">SUM(N24:N32)</f>
        <v>0</v>
      </c>
      <c r="O23" s="9">
        <f t="shared" si="14"/>
        <v>0</v>
      </c>
      <c r="P23" s="9">
        <f t="shared" si="14"/>
        <v>0</v>
      </c>
      <c r="Q23" s="9">
        <f t="shared" si="14"/>
        <v>0</v>
      </c>
      <c r="R23" s="9">
        <f t="shared" si="14"/>
        <v>0</v>
      </c>
      <c r="S23" s="15"/>
      <c r="T23" s="15"/>
      <c r="U23" s="10"/>
      <c r="V23" s="46"/>
    </row>
    <row r="24" spans="1:22" ht="15.95">
      <c r="A24" s="11" t="s">
        <v>34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6">
        <f>SUM(B24:M24)</f>
        <v>0</v>
      </c>
      <c r="O24" s="16">
        <f>N24-R24</f>
        <v>0</v>
      </c>
      <c r="P24" s="12">
        <f t="shared" ref="P24:P32" si="15">SUM(B24:M24)/12</f>
        <v>0</v>
      </c>
      <c r="Q24" s="12">
        <f t="shared" ref="Q24:Q32" si="16">P24/$L$8</f>
        <v>0</v>
      </c>
      <c r="R24" s="12">
        <f t="shared" ref="R24:R32" si="17">SUM(B24:M24)</f>
        <v>0</v>
      </c>
      <c r="S24" s="12"/>
      <c r="T24" s="12"/>
      <c r="U24" s="10"/>
      <c r="V24" s="46"/>
    </row>
    <row r="25" spans="1:22" ht="186">
      <c r="A25" s="11" t="s">
        <v>35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6"/>
      <c r="O25" s="16"/>
      <c r="P25" s="12">
        <f t="shared" si="15"/>
        <v>0</v>
      </c>
      <c r="Q25" s="12">
        <f t="shared" si="16"/>
        <v>0</v>
      </c>
      <c r="R25" s="12">
        <f t="shared" si="17"/>
        <v>0</v>
      </c>
      <c r="S25" s="12"/>
      <c r="T25" s="12"/>
      <c r="U25" s="10"/>
      <c r="V25" s="46"/>
    </row>
    <row r="26" spans="1:22" ht="15.95">
      <c r="A26" s="11" t="s">
        <v>36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6"/>
      <c r="O26" s="16"/>
      <c r="P26" s="12">
        <f t="shared" si="15"/>
        <v>0</v>
      </c>
      <c r="Q26" s="12">
        <f t="shared" si="16"/>
        <v>0</v>
      </c>
      <c r="R26" s="12">
        <f t="shared" si="17"/>
        <v>0</v>
      </c>
      <c r="S26" s="12"/>
      <c r="T26" s="12"/>
      <c r="U26" s="10"/>
      <c r="V26" s="46"/>
    </row>
    <row r="27" spans="1:22" ht="15.95">
      <c r="A27" s="11" t="s">
        <v>37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6"/>
      <c r="O27" s="16"/>
      <c r="P27" s="12">
        <f t="shared" si="15"/>
        <v>0</v>
      </c>
      <c r="Q27" s="12">
        <f t="shared" si="16"/>
        <v>0</v>
      </c>
      <c r="R27" s="12">
        <f t="shared" si="17"/>
        <v>0</v>
      </c>
      <c r="S27" s="12"/>
      <c r="T27" s="12"/>
      <c r="U27" s="10"/>
      <c r="V27" s="46"/>
    </row>
    <row r="28" spans="1:22" ht="15.95">
      <c r="A28" s="11" t="s">
        <v>38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6">
        <f t="shared" ref="N28:N29" si="18">SUM(B28:M28)</f>
        <v>0</v>
      </c>
      <c r="O28" s="16">
        <f t="shared" ref="O28:O30" si="19">N28-R28</f>
        <v>0</v>
      </c>
      <c r="P28" s="12">
        <f t="shared" si="15"/>
        <v>0</v>
      </c>
      <c r="Q28" s="12">
        <f t="shared" si="16"/>
        <v>0</v>
      </c>
      <c r="R28" s="12">
        <f t="shared" si="17"/>
        <v>0</v>
      </c>
      <c r="S28" s="12"/>
      <c r="T28" s="12"/>
      <c r="U28" s="10"/>
      <c r="V28" s="46"/>
    </row>
    <row r="29" spans="1:22" ht="15.95">
      <c r="A29" s="11" t="s">
        <v>39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6">
        <f t="shared" si="18"/>
        <v>0</v>
      </c>
      <c r="O29" s="16">
        <f t="shared" si="19"/>
        <v>0</v>
      </c>
      <c r="P29" s="12">
        <f t="shared" si="15"/>
        <v>0</v>
      </c>
      <c r="Q29" s="12">
        <f t="shared" si="16"/>
        <v>0</v>
      </c>
      <c r="R29" s="12">
        <f t="shared" si="17"/>
        <v>0</v>
      </c>
      <c r="S29" s="12"/>
      <c r="T29" s="12"/>
      <c r="U29" s="10"/>
      <c r="V29" s="46"/>
    </row>
    <row r="30" spans="1:22" ht="15.95">
      <c r="A30" s="11" t="s">
        <v>40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6">
        <f>SUM(C30:M30)</f>
        <v>0</v>
      </c>
      <c r="O30" s="16">
        <f t="shared" si="19"/>
        <v>0</v>
      </c>
      <c r="P30" s="12">
        <f t="shared" si="15"/>
        <v>0</v>
      </c>
      <c r="Q30" s="12">
        <f t="shared" si="16"/>
        <v>0</v>
      </c>
      <c r="R30" s="12">
        <f t="shared" si="17"/>
        <v>0</v>
      </c>
      <c r="S30" s="12"/>
      <c r="T30" s="12"/>
      <c r="U30" s="10"/>
      <c r="V30" s="46"/>
    </row>
    <row r="31" spans="1:22" ht="15.95">
      <c r="A31" s="11" t="s">
        <v>41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6"/>
      <c r="O31" s="16"/>
      <c r="P31" s="12">
        <f t="shared" si="15"/>
        <v>0</v>
      </c>
      <c r="Q31" s="12">
        <f t="shared" si="16"/>
        <v>0</v>
      </c>
      <c r="R31" s="12">
        <f t="shared" si="17"/>
        <v>0</v>
      </c>
      <c r="S31" s="12"/>
      <c r="T31" s="65"/>
      <c r="U31" s="10"/>
      <c r="V31" s="46"/>
    </row>
    <row r="32" spans="1:22" ht="15.95">
      <c r="A32" s="11" t="s">
        <v>42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6"/>
      <c r="O32" s="16"/>
      <c r="P32" s="12">
        <f t="shared" si="15"/>
        <v>0</v>
      </c>
      <c r="Q32" s="12">
        <f t="shared" si="16"/>
        <v>0</v>
      </c>
      <c r="R32" s="12">
        <f t="shared" si="17"/>
        <v>0</v>
      </c>
      <c r="S32" s="12"/>
      <c r="T32" s="65"/>
      <c r="U32" s="10"/>
      <c r="V32" s="46"/>
    </row>
    <row r="33" spans="1:22" ht="15.95">
      <c r="A33" s="6" t="s">
        <v>43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 t="shared" ref="N33:N34" si="20">SUM(B33:M33)</f>
        <v>0</v>
      </c>
      <c r="O33" s="15">
        <f t="shared" ref="O33:O34" si="21">N33-R33</f>
        <v>0</v>
      </c>
      <c r="P33" s="9">
        <f t="shared" ref="P33:R33" si="22">SUM(P34)</f>
        <v>0</v>
      </c>
      <c r="Q33" s="9">
        <f t="shared" si="22"/>
        <v>0</v>
      </c>
      <c r="R33" s="9">
        <f t="shared" si="22"/>
        <v>0</v>
      </c>
      <c r="S33" s="15"/>
      <c r="T33" s="15"/>
      <c r="U33" s="10"/>
      <c r="V33" s="46"/>
    </row>
    <row r="34" spans="1:22" ht="15.95">
      <c r="A34" s="11" t="s">
        <v>44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6">
        <f t="shared" si="20"/>
        <v>0</v>
      </c>
      <c r="O34" s="16">
        <f t="shared" si="21"/>
        <v>0</v>
      </c>
      <c r="P34" s="12">
        <f>SUM(B34:M34)/12</f>
        <v>0</v>
      </c>
      <c r="Q34" s="12">
        <f>P34/$L$8</f>
        <v>0</v>
      </c>
      <c r="R34" s="12">
        <f>SUM(B34:M34)</f>
        <v>0</v>
      </c>
      <c r="S34" s="12"/>
      <c r="T34" s="12"/>
      <c r="U34" s="10"/>
      <c r="V34" s="46"/>
    </row>
    <row r="35" spans="1:22" ht="15.95">
      <c r="A35" s="6" t="s">
        <v>45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9"/>
      <c r="N35" s="9">
        <f t="shared" ref="N35:O35" si="23">SUM(N37:N39)</f>
        <v>0</v>
      </c>
      <c r="O35" s="9">
        <f t="shared" si="23"/>
        <v>0</v>
      </c>
      <c r="P35" s="9">
        <f t="shared" ref="P35:R35" si="24">SUM(P36:P39)</f>
        <v>0</v>
      </c>
      <c r="Q35" s="9">
        <f t="shared" si="24"/>
        <v>0</v>
      </c>
      <c r="R35" s="9">
        <f t="shared" si="24"/>
        <v>0</v>
      </c>
      <c r="S35" s="15">
        <f t="shared" ref="S35:T35" si="25">SUM(S37:S39)</f>
        <v>0</v>
      </c>
      <c r="T35" s="15">
        <f t="shared" si="25"/>
        <v>0</v>
      </c>
      <c r="U35" s="10"/>
      <c r="V35" s="46"/>
    </row>
    <row r="36" spans="1:22" ht="15.95">
      <c r="A36" s="11" t="s">
        <v>46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6">
        <f t="shared" ref="N36:N39" si="26">SUM(B36:M36)</f>
        <v>0</v>
      </c>
      <c r="O36" s="16">
        <f>N36-V36</f>
        <v>0</v>
      </c>
      <c r="P36" s="12">
        <f t="shared" ref="P36:P39" si="27">SUM(B36:M36)/12</f>
        <v>0</v>
      </c>
      <c r="Q36" s="12">
        <f t="shared" ref="Q36:Q39" si="28">P36/$L$8</f>
        <v>0</v>
      </c>
      <c r="R36" s="12">
        <f t="shared" ref="R36:R39" si="29">SUM(B36:M36)</f>
        <v>0</v>
      </c>
      <c r="S36" s="12">
        <f>SUM(V36/5422.6)*((1756.1)/30)</f>
        <v>0</v>
      </c>
      <c r="T36" s="12">
        <f>SUM(V36/5422.6)*(955.1)/16</f>
        <v>0</v>
      </c>
      <c r="U36" s="10"/>
      <c r="V36" s="17"/>
    </row>
    <row r="37" spans="1:22" ht="15.95">
      <c r="A37" s="11" t="s">
        <v>47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6">
        <f t="shared" si="26"/>
        <v>0</v>
      </c>
      <c r="O37" s="16">
        <f t="shared" ref="O37:O39" si="30">N37-R37</f>
        <v>0</v>
      </c>
      <c r="P37" s="12">
        <f t="shared" si="27"/>
        <v>0</v>
      </c>
      <c r="Q37" s="12">
        <f t="shared" si="28"/>
        <v>0</v>
      </c>
      <c r="R37" s="12">
        <f t="shared" si="29"/>
        <v>0</v>
      </c>
      <c r="S37" s="12"/>
      <c r="T37" s="12"/>
      <c r="U37" s="10"/>
      <c r="V37" s="46"/>
    </row>
    <row r="38" spans="1:22" ht="15.95">
      <c r="A38" s="11" t="s">
        <v>48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6">
        <f t="shared" si="26"/>
        <v>0</v>
      </c>
      <c r="O38" s="16">
        <f t="shared" si="30"/>
        <v>0</v>
      </c>
      <c r="P38" s="12">
        <f t="shared" si="27"/>
        <v>0</v>
      </c>
      <c r="Q38" s="12">
        <f t="shared" si="28"/>
        <v>0</v>
      </c>
      <c r="R38" s="12">
        <f t="shared" si="29"/>
        <v>0</v>
      </c>
      <c r="S38" s="12"/>
      <c r="T38" s="12"/>
      <c r="U38" s="10"/>
      <c r="V38" s="46"/>
    </row>
    <row r="39" spans="1:22" ht="15.95">
      <c r="A39" s="11" t="s">
        <v>49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6">
        <f t="shared" si="26"/>
        <v>0</v>
      </c>
      <c r="O39" s="16">
        <f t="shared" si="30"/>
        <v>0</v>
      </c>
      <c r="P39" s="12">
        <f t="shared" si="27"/>
        <v>0</v>
      </c>
      <c r="Q39" s="12">
        <f t="shared" si="28"/>
        <v>0</v>
      </c>
      <c r="R39" s="12">
        <f t="shared" si="29"/>
        <v>0</v>
      </c>
      <c r="S39" s="12"/>
      <c r="T39" s="12"/>
      <c r="U39" s="10"/>
      <c r="V39" s="46"/>
    </row>
    <row r="40" spans="1:22" ht="15.75" customHeight="1">
      <c r="A40" s="18" t="s">
        <v>50</v>
      </c>
      <c r="B40" s="19">
        <f t="shared" ref="B40:O40" si="31">SUM(B12:B39)</f>
        <v>0</v>
      </c>
      <c r="C40" s="19">
        <f t="shared" si="31"/>
        <v>0</v>
      </c>
      <c r="D40" s="19">
        <f t="shared" si="31"/>
        <v>0</v>
      </c>
      <c r="E40" s="19">
        <f t="shared" si="31"/>
        <v>0</v>
      </c>
      <c r="F40" s="19">
        <f t="shared" si="31"/>
        <v>0</v>
      </c>
      <c r="G40" s="19">
        <f t="shared" si="31"/>
        <v>0</v>
      </c>
      <c r="H40" s="19">
        <f t="shared" si="31"/>
        <v>0</v>
      </c>
      <c r="I40" s="19">
        <f t="shared" si="31"/>
        <v>0</v>
      </c>
      <c r="J40" s="19">
        <f t="shared" si="31"/>
        <v>0</v>
      </c>
      <c r="K40" s="19">
        <f t="shared" si="31"/>
        <v>0</v>
      </c>
      <c r="L40" s="19">
        <f t="shared" si="31"/>
        <v>0</v>
      </c>
      <c r="M40" s="19">
        <f t="shared" si="31"/>
        <v>0</v>
      </c>
      <c r="N40" s="19">
        <f t="shared" si="31"/>
        <v>109.9</v>
      </c>
      <c r="O40" s="19">
        <f t="shared" si="31"/>
        <v>109.9</v>
      </c>
      <c r="P40" s="19">
        <f t="shared" ref="P40:R40" si="32">SUM(P11+P15+P21+P23+P33+P35)</f>
        <v>0</v>
      </c>
      <c r="Q40" s="19">
        <f t="shared" si="32"/>
        <v>0</v>
      </c>
      <c r="R40" s="19">
        <f t="shared" si="32"/>
        <v>0</v>
      </c>
      <c r="S40" s="19">
        <f t="shared" ref="S40:T40" si="33">SUM(S12:S39)</f>
        <v>71.55</v>
      </c>
      <c r="T40" s="20">
        <f t="shared" si="33"/>
        <v>858.59999999999991</v>
      </c>
      <c r="U40" s="21"/>
      <c r="V40" s="46"/>
    </row>
    <row r="41" spans="1:22" ht="15.75" customHeight="1">
      <c r="A41" s="22"/>
      <c r="B41" s="54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23"/>
      <c r="T41" s="65"/>
      <c r="U41" s="55"/>
      <c r="V41" s="24"/>
    </row>
    <row r="42" spans="1:22" ht="30.95">
      <c r="A42" s="4" t="s">
        <v>51</v>
      </c>
      <c r="B42" s="3" t="s">
        <v>3</v>
      </c>
      <c r="C42" s="3" t="s">
        <v>4</v>
      </c>
      <c r="D42" s="3" t="s">
        <v>5</v>
      </c>
      <c r="E42" s="3" t="s">
        <v>6</v>
      </c>
      <c r="F42" s="3" t="s">
        <v>7</v>
      </c>
      <c r="G42" s="3" t="s">
        <v>8</v>
      </c>
      <c r="H42" s="3" t="s">
        <v>9</v>
      </c>
      <c r="I42" s="3" t="s">
        <v>10</v>
      </c>
      <c r="J42" s="3" t="s">
        <v>11</v>
      </c>
      <c r="K42" s="3" t="s">
        <v>12</v>
      </c>
      <c r="L42" s="3" t="s">
        <v>13</v>
      </c>
      <c r="M42" s="3" t="s">
        <v>14</v>
      </c>
      <c r="N42" s="2" t="s">
        <v>15</v>
      </c>
      <c r="O42" s="2" t="s">
        <v>16</v>
      </c>
      <c r="P42" s="2" t="s">
        <v>17</v>
      </c>
      <c r="Q42" s="2" t="s">
        <v>18</v>
      </c>
      <c r="R42" s="2" t="s">
        <v>19</v>
      </c>
      <c r="S42" s="19" t="s">
        <v>17</v>
      </c>
      <c r="T42" s="25" t="s">
        <v>19</v>
      </c>
      <c r="U42" s="58"/>
      <c r="V42" s="24"/>
    </row>
    <row r="43" spans="1:22" ht="15.75" customHeight="1">
      <c r="A43" s="6" t="s">
        <v>21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9">
        <f t="shared" ref="P43:R43" si="34">SUM(P44:P46)</f>
        <v>0</v>
      </c>
      <c r="Q43" s="9">
        <f t="shared" si="34"/>
        <v>0</v>
      </c>
      <c r="R43" s="9">
        <f t="shared" si="34"/>
        <v>0</v>
      </c>
      <c r="S43" s="12"/>
      <c r="T43" s="12"/>
      <c r="U43" s="58"/>
      <c r="V43" s="24"/>
    </row>
    <row r="44" spans="1:22" ht="15.95">
      <c r="A44" s="11" t="s">
        <v>52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3"/>
      <c r="O44" s="13"/>
      <c r="P44" s="14">
        <f t="shared" ref="P44:P46" si="35">SUM(B44:M44)/12</f>
        <v>0</v>
      </c>
      <c r="Q44" s="14">
        <f t="shared" ref="Q44:Q46" si="36">P44/$L$8</f>
        <v>0</v>
      </c>
      <c r="R44" s="14">
        <f t="shared" ref="R44:R46" si="37">SUM(B44:M44)</f>
        <v>0</v>
      </c>
      <c r="S44" s="12"/>
      <c r="T44" s="12"/>
      <c r="U44" s="10"/>
      <c r="V44" s="46"/>
    </row>
    <row r="45" spans="1:22" ht="15.95">
      <c r="A45" s="64" t="s">
        <v>53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3"/>
      <c r="O45" s="13"/>
      <c r="P45" s="14">
        <f t="shared" si="35"/>
        <v>0</v>
      </c>
      <c r="Q45" s="14">
        <f t="shared" si="36"/>
        <v>0</v>
      </c>
      <c r="R45" s="14">
        <f t="shared" si="37"/>
        <v>0</v>
      </c>
      <c r="S45" s="12">
        <v>71.55</v>
      </c>
      <c r="T45" s="12">
        <f>S45*12</f>
        <v>858.59999999999991</v>
      </c>
      <c r="U45" s="10"/>
      <c r="V45" s="46"/>
    </row>
    <row r="46" spans="1:22" ht="15.95">
      <c r="A46" s="11" t="s">
        <v>54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3"/>
      <c r="O46" s="13"/>
      <c r="P46" s="14">
        <f t="shared" si="35"/>
        <v>0</v>
      </c>
      <c r="Q46" s="14">
        <f t="shared" si="36"/>
        <v>0</v>
      </c>
      <c r="R46" s="12">
        <f t="shared" si="37"/>
        <v>0</v>
      </c>
      <c r="S46" s="12"/>
      <c r="T46" s="12"/>
      <c r="U46" s="10"/>
      <c r="V46" s="46"/>
    </row>
    <row r="47" spans="1:22" ht="15.95">
      <c r="A47" s="6" t="s">
        <v>25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>
        <f t="shared" ref="N47:N50" si="38">SUM(B47:M47)</f>
        <v>0</v>
      </c>
      <c r="O47" s="15">
        <f t="shared" ref="O47:O50" si="39">N47-R47</f>
        <v>0</v>
      </c>
      <c r="P47" s="9">
        <f t="shared" ref="P47:R47" si="40">SUM(P48:P52)</f>
        <v>0</v>
      </c>
      <c r="Q47" s="9">
        <f t="shared" si="40"/>
        <v>0</v>
      </c>
      <c r="R47" s="9">
        <f t="shared" si="40"/>
        <v>0</v>
      </c>
      <c r="S47" s="12"/>
      <c r="T47" s="12"/>
      <c r="U47" s="10"/>
      <c r="V47" s="46"/>
    </row>
    <row r="48" spans="1:22" ht="15.95">
      <c r="A48" s="11" t="s">
        <v>26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3">
        <f t="shared" si="38"/>
        <v>0</v>
      </c>
      <c r="O48" s="13">
        <f t="shared" si="39"/>
        <v>0</v>
      </c>
      <c r="P48" s="14">
        <f t="shared" ref="P48:P52" si="41">SUM(B48:M48)/12</f>
        <v>0</v>
      </c>
      <c r="Q48" s="12">
        <f t="shared" ref="Q48:Q52" si="42">P48/$L$8</f>
        <v>0</v>
      </c>
      <c r="R48" s="14">
        <f t="shared" ref="R48:R52" si="43">SUM(B48:M48)</f>
        <v>0</v>
      </c>
      <c r="S48" s="14"/>
      <c r="T48" s="14"/>
      <c r="U48" s="10"/>
      <c r="V48" s="27"/>
    </row>
    <row r="49" spans="1:22" ht="123.95">
      <c r="A49" s="11" t="s">
        <v>27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6">
        <f t="shared" si="38"/>
        <v>0</v>
      </c>
      <c r="O49" s="16">
        <f t="shared" si="39"/>
        <v>0</v>
      </c>
      <c r="P49" s="12">
        <f t="shared" si="41"/>
        <v>0</v>
      </c>
      <c r="Q49" s="12">
        <f t="shared" si="42"/>
        <v>0</v>
      </c>
      <c r="R49" s="12">
        <f t="shared" si="43"/>
        <v>0</v>
      </c>
      <c r="S49" s="12"/>
      <c r="T49" s="12"/>
      <c r="U49" s="10"/>
      <c r="V49" s="46"/>
    </row>
    <row r="50" spans="1:22" ht="15.95">
      <c r="A50" s="11" t="s">
        <v>28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6">
        <f t="shared" si="38"/>
        <v>0</v>
      </c>
      <c r="O50" s="16">
        <f t="shared" si="39"/>
        <v>0</v>
      </c>
      <c r="P50" s="12">
        <f t="shared" si="41"/>
        <v>0</v>
      </c>
      <c r="Q50" s="12">
        <f t="shared" si="42"/>
        <v>0</v>
      </c>
      <c r="R50" s="12">
        <f t="shared" si="43"/>
        <v>0</v>
      </c>
      <c r="S50" s="12"/>
      <c r="T50" s="12"/>
      <c r="U50" s="10"/>
      <c r="V50" s="46"/>
    </row>
    <row r="51" spans="1:22" ht="123.95">
      <c r="A51" s="11" t="s">
        <v>29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>
        <v>54.95</v>
      </c>
      <c r="O51" s="12">
        <v>54.95</v>
      </c>
      <c r="P51" s="12">
        <f t="shared" si="41"/>
        <v>0</v>
      </c>
      <c r="Q51" s="12">
        <f t="shared" si="42"/>
        <v>0</v>
      </c>
      <c r="R51" s="12">
        <f t="shared" si="43"/>
        <v>0</v>
      </c>
      <c r="S51" s="12"/>
      <c r="T51" s="12"/>
      <c r="U51" s="10"/>
      <c r="V51" s="46"/>
    </row>
    <row r="52" spans="1:22" ht="15.95">
      <c r="A52" s="11" t="s">
        <v>30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>
        <f t="shared" si="41"/>
        <v>0</v>
      </c>
      <c r="Q52" s="12">
        <f t="shared" si="42"/>
        <v>0</v>
      </c>
      <c r="R52" s="12">
        <f t="shared" si="43"/>
        <v>0</v>
      </c>
      <c r="S52" s="12"/>
      <c r="T52" s="12"/>
      <c r="U52" s="10"/>
      <c r="V52" s="24"/>
    </row>
    <row r="53" spans="1:22" ht="15.95">
      <c r="A53" s="6" t="s">
        <v>31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>
        <f t="shared" ref="N53:N56" si="44">SUM(B53:M53)</f>
        <v>0</v>
      </c>
      <c r="O53" s="15">
        <f t="shared" ref="O53:O56" si="45">N53-R53</f>
        <v>0</v>
      </c>
      <c r="P53" s="9">
        <f t="shared" ref="P53:R53" si="46">SUM(P54)</f>
        <v>0</v>
      </c>
      <c r="Q53" s="9">
        <f t="shared" si="46"/>
        <v>0</v>
      </c>
      <c r="R53" s="9">
        <f t="shared" si="46"/>
        <v>0</v>
      </c>
      <c r="S53" s="12"/>
      <c r="T53" s="12"/>
      <c r="U53" s="10"/>
      <c r="V53" s="46"/>
    </row>
    <row r="54" spans="1:22" ht="15.95">
      <c r="A54" s="11" t="s">
        <v>32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6">
        <f t="shared" si="44"/>
        <v>0</v>
      </c>
      <c r="O54" s="16">
        <f t="shared" si="45"/>
        <v>0</v>
      </c>
      <c r="P54" s="12">
        <f>SUM(B54:M54)/12</f>
        <v>0</v>
      </c>
      <c r="Q54" s="12">
        <f>P54/$L$8</f>
        <v>0</v>
      </c>
      <c r="R54" s="12">
        <f>SUM(B54:M54)</f>
        <v>0</v>
      </c>
      <c r="S54" s="12">
        <f t="shared" ref="S54:S55" si="47">T54/12</f>
        <v>1285.4733333333334</v>
      </c>
      <c r="T54" s="12">
        <v>15425.68</v>
      </c>
      <c r="U54" s="10"/>
      <c r="V54" s="46"/>
    </row>
    <row r="55" spans="1:22" ht="15.95">
      <c r="A55" s="6" t="s">
        <v>33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>
        <f t="shared" si="44"/>
        <v>0</v>
      </c>
      <c r="O55" s="15">
        <f t="shared" si="45"/>
        <v>0</v>
      </c>
      <c r="P55" s="9">
        <f t="shared" ref="P55:R55" si="48">SUM(P56:P64)</f>
        <v>0</v>
      </c>
      <c r="Q55" s="9">
        <f t="shared" si="48"/>
        <v>0</v>
      </c>
      <c r="R55" s="9">
        <f t="shared" si="48"/>
        <v>0</v>
      </c>
      <c r="S55" s="12">
        <f t="shared" si="47"/>
        <v>125</v>
      </c>
      <c r="T55" s="12">
        <v>1500</v>
      </c>
      <c r="U55" s="10"/>
      <c r="V55" s="46"/>
    </row>
    <row r="56" spans="1:22" ht="15.95">
      <c r="A56" s="11" t="s">
        <v>34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6">
        <f t="shared" si="44"/>
        <v>0</v>
      </c>
      <c r="O56" s="16">
        <f t="shared" si="45"/>
        <v>0</v>
      </c>
      <c r="P56" s="12">
        <f t="shared" ref="P56:P61" si="49">SUM(B56:M56)/12</f>
        <v>0</v>
      </c>
      <c r="Q56" s="12">
        <f t="shared" ref="Q56:Q64" si="50">P56/$L$8</f>
        <v>0</v>
      </c>
      <c r="R56" s="12">
        <f t="shared" ref="R56:R64" si="51">SUM(B56:M56)</f>
        <v>0</v>
      </c>
      <c r="S56" s="12"/>
      <c r="T56" s="12"/>
      <c r="U56" s="10"/>
      <c r="V56" s="46"/>
    </row>
    <row r="57" spans="1:22" ht="186">
      <c r="A57" s="11" t="s">
        <v>35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6"/>
      <c r="O57" s="16"/>
      <c r="P57" s="12">
        <f t="shared" si="49"/>
        <v>0</v>
      </c>
      <c r="Q57" s="12">
        <f t="shared" si="50"/>
        <v>0</v>
      </c>
      <c r="R57" s="12">
        <f t="shared" si="51"/>
        <v>0</v>
      </c>
      <c r="S57" s="12"/>
      <c r="T57" s="12"/>
      <c r="U57" s="10"/>
      <c r="V57" s="46"/>
    </row>
    <row r="58" spans="1:22" ht="15.95">
      <c r="A58" s="11" t="s">
        <v>36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6"/>
      <c r="O58" s="16"/>
      <c r="P58" s="12">
        <f t="shared" si="49"/>
        <v>0</v>
      </c>
      <c r="Q58" s="12">
        <f t="shared" si="50"/>
        <v>0</v>
      </c>
      <c r="R58" s="12">
        <f t="shared" si="51"/>
        <v>0</v>
      </c>
      <c r="S58" s="12"/>
      <c r="T58" s="12"/>
      <c r="U58" s="10"/>
      <c r="V58" s="46"/>
    </row>
    <row r="59" spans="1:22" ht="15.95">
      <c r="A59" s="11" t="s">
        <v>37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6"/>
      <c r="O59" s="16"/>
      <c r="P59" s="12">
        <f t="shared" si="49"/>
        <v>0</v>
      </c>
      <c r="Q59" s="12">
        <f t="shared" si="50"/>
        <v>0</v>
      </c>
      <c r="R59" s="12">
        <f t="shared" si="51"/>
        <v>0</v>
      </c>
      <c r="S59" s="12"/>
      <c r="T59" s="12"/>
      <c r="U59" s="10"/>
      <c r="V59" s="46"/>
    </row>
    <row r="60" spans="1:22" ht="15.95">
      <c r="A60" s="11" t="s">
        <v>38</v>
      </c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6">
        <f t="shared" ref="N60:N61" si="52">SUM(B60:M60)</f>
        <v>0</v>
      </c>
      <c r="O60" s="16">
        <f t="shared" ref="O60:O62" si="53">N60-R60</f>
        <v>0</v>
      </c>
      <c r="P60" s="12">
        <f t="shared" si="49"/>
        <v>0</v>
      </c>
      <c r="Q60" s="12">
        <f t="shared" si="50"/>
        <v>0</v>
      </c>
      <c r="R60" s="12">
        <f t="shared" si="51"/>
        <v>0</v>
      </c>
      <c r="S60" s="12"/>
      <c r="T60" s="12"/>
      <c r="U60" s="10"/>
      <c r="V60" s="46"/>
    </row>
    <row r="61" spans="1:22" ht="15.95">
      <c r="A61" s="11" t="s">
        <v>39</v>
      </c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6">
        <f t="shared" si="52"/>
        <v>0</v>
      </c>
      <c r="O61" s="16">
        <f t="shared" si="53"/>
        <v>0</v>
      </c>
      <c r="P61" s="12">
        <f t="shared" si="49"/>
        <v>0</v>
      </c>
      <c r="Q61" s="12">
        <f t="shared" si="50"/>
        <v>0</v>
      </c>
      <c r="R61" s="12">
        <f t="shared" si="51"/>
        <v>0</v>
      </c>
      <c r="S61" s="12"/>
      <c r="T61" s="12"/>
      <c r="U61" s="10"/>
      <c r="V61" s="46"/>
    </row>
    <row r="62" spans="1:22" ht="15.95">
      <c r="A62" s="11" t="s">
        <v>40</v>
      </c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6">
        <f>SUM(C62:M62)</f>
        <v>0</v>
      </c>
      <c r="O62" s="16">
        <f t="shared" si="53"/>
        <v>0</v>
      </c>
      <c r="P62" s="12">
        <f>SUM(C62:M62)/12</f>
        <v>0</v>
      </c>
      <c r="Q62" s="12">
        <f t="shared" si="50"/>
        <v>0</v>
      </c>
      <c r="R62" s="12">
        <f t="shared" si="51"/>
        <v>0</v>
      </c>
      <c r="S62" s="12"/>
      <c r="T62" s="12"/>
      <c r="U62" s="10"/>
      <c r="V62" s="46"/>
    </row>
    <row r="63" spans="1:22" ht="15.95">
      <c r="A63" s="11" t="s">
        <v>41</v>
      </c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6"/>
      <c r="O63" s="16"/>
      <c r="P63" s="12">
        <f t="shared" ref="P63:P64" si="54">SUM(B63:M63)/12</f>
        <v>0</v>
      </c>
      <c r="Q63" s="12">
        <f t="shared" si="50"/>
        <v>0</v>
      </c>
      <c r="R63" s="12">
        <f t="shared" si="51"/>
        <v>0</v>
      </c>
      <c r="S63" s="12"/>
      <c r="T63" s="65"/>
      <c r="U63" s="10"/>
      <c r="V63" s="46"/>
    </row>
    <row r="64" spans="1:22" ht="15.95">
      <c r="A64" s="11" t="s">
        <v>42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6"/>
      <c r="O64" s="16"/>
      <c r="P64" s="12">
        <f t="shared" si="54"/>
        <v>0</v>
      </c>
      <c r="Q64" s="12">
        <f t="shared" si="50"/>
        <v>0</v>
      </c>
      <c r="R64" s="12">
        <f t="shared" si="51"/>
        <v>0</v>
      </c>
      <c r="S64" s="12"/>
      <c r="T64" s="65"/>
      <c r="U64" s="10"/>
      <c r="V64" s="46"/>
    </row>
    <row r="65" spans="1:22" ht="15.95">
      <c r="A65" s="6" t="s">
        <v>43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>
        <f t="shared" ref="N65:N71" si="55">SUM(B65:M65)</f>
        <v>0</v>
      </c>
      <c r="O65" s="15">
        <f t="shared" ref="O65:O67" si="56">N65-R65</f>
        <v>0</v>
      </c>
      <c r="P65" s="9">
        <f t="shared" ref="P65:R65" si="57">SUM(P66)</f>
        <v>0</v>
      </c>
      <c r="Q65" s="9">
        <f t="shared" si="57"/>
        <v>0</v>
      </c>
      <c r="R65" s="9">
        <f t="shared" si="57"/>
        <v>0</v>
      </c>
      <c r="S65" s="12"/>
      <c r="T65" s="12"/>
      <c r="U65" s="10"/>
      <c r="V65" s="46"/>
    </row>
    <row r="66" spans="1:22" ht="15.95">
      <c r="A66" s="11" t="s">
        <v>44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6">
        <f t="shared" si="55"/>
        <v>0</v>
      </c>
      <c r="O66" s="16">
        <f t="shared" si="56"/>
        <v>0</v>
      </c>
      <c r="P66" s="12">
        <f>SUM(B66:M66)/12</f>
        <v>0</v>
      </c>
      <c r="Q66" s="12">
        <f>P66/$L$8</f>
        <v>0</v>
      </c>
      <c r="R66" s="12">
        <f>SUM(B66:M66)</f>
        <v>0</v>
      </c>
      <c r="S66" s="12"/>
      <c r="T66" s="12"/>
      <c r="U66" s="10"/>
      <c r="V66" s="46"/>
    </row>
    <row r="67" spans="1:22" ht="15.95">
      <c r="A67" s="6" t="s">
        <v>45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>
        <f t="shared" si="55"/>
        <v>0</v>
      </c>
      <c r="O67" s="15">
        <f t="shared" si="56"/>
        <v>0</v>
      </c>
      <c r="P67" s="9">
        <f t="shared" ref="P67:R67" si="58">SUM(P68:P71)</f>
        <v>0</v>
      </c>
      <c r="Q67" s="9">
        <f t="shared" si="58"/>
        <v>0</v>
      </c>
      <c r="R67" s="9">
        <f t="shared" si="58"/>
        <v>0</v>
      </c>
      <c r="S67" s="12">
        <v>401.63</v>
      </c>
      <c r="T67" s="12">
        <f>S67*12</f>
        <v>4819.5599999999995</v>
      </c>
      <c r="U67" s="10"/>
      <c r="V67" s="46"/>
    </row>
    <row r="68" spans="1:22" ht="15.95">
      <c r="A68" s="11" t="s">
        <v>46</v>
      </c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6">
        <f t="shared" si="55"/>
        <v>0</v>
      </c>
      <c r="O68" s="16">
        <f>N68-V68</f>
        <v>0</v>
      </c>
      <c r="P68" s="12">
        <f t="shared" ref="P68:P71" si="59">SUM(B68:M68)/12</f>
        <v>0</v>
      </c>
      <c r="Q68" s="12">
        <f t="shared" ref="Q68:Q71" si="60">P68/$L$8</f>
        <v>0</v>
      </c>
      <c r="R68" s="12">
        <f t="shared" ref="R68:R71" si="61">SUM(B68:M68)</f>
        <v>0</v>
      </c>
      <c r="S68" s="12">
        <f>SUM(V68/5422.6)*((1756.1)/30)</f>
        <v>0</v>
      </c>
      <c r="T68" s="12">
        <f>SUM(V68/5422.6)*(955.1)/16</f>
        <v>0</v>
      </c>
      <c r="U68" s="10"/>
      <c r="V68" s="46"/>
    </row>
    <row r="69" spans="1:22" ht="15.95">
      <c r="A69" s="11" t="s">
        <v>47</v>
      </c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6">
        <f t="shared" si="55"/>
        <v>0</v>
      </c>
      <c r="O69" s="16">
        <f t="shared" ref="O69:O71" si="62">N69-R69</f>
        <v>0</v>
      </c>
      <c r="P69" s="12">
        <f t="shared" si="59"/>
        <v>0</v>
      </c>
      <c r="Q69" s="12">
        <f t="shared" si="60"/>
        <v>0</v>
      </c>
      <c r="R69" s="12">
        <f t="shared" si="61"/>
        <v>0</v>
      </c>
      <c r="S69" s="12"/>
      <c r="T69" s="12"/>
      <c r="U69" s="10"/>
      <c r="V69" s="46"/>
    </row>
    <row r="70" spans="1:22" ht="15.95">
      <c r="A70" s="11" t="s">
        <v>48</v>
      </c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6">
        <f t="shared" si="55"/>
        <v>0</v>
      </c>
      <c r="O70" s="16">
        <f t="shared" si="62"/>
        <v>0</v>
      </c>
      <c r="P70" s="12">
        <f t="shared" si="59"/>
        <v>0</v>
      </c>
      <c r="Q70" s="12">
        <f t="shared" si="60"/>
        <v>0</v>
      </c>
      <c r="R70" s="12">
        <f t="shared" si="61"/>
        <v>0</v>
      </c>
      <c r="S70" s="12"/>
      <c r="T70" s="12"/>
      <c r="U70" s="10"/>
      <c r="V70" s="46"/>
    </row>
    <row r="71" spans="1:22" ht="15.95">
      <c r="A71" s="11" t="s">
        <v>49</v>
      </c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6">
        <f t="shared" si="55"/>
        <v>0</v>
      </c>
      <c r="O71" s="16">
        <f t="shared" si="62"/>
        <v>0</v>
      </c>
      <c r="P71" s="12">
        <f t="shared" si="59"/>
        <v>0</v>
      </c>
      <c r="Q71" s="12">
        <f t="shared" si="60"/>
        <v>0</v>
      </c>
      <c r="R71" s="12">
        <f t="shared" si="61"/>
        <v>0</v>
      </c>
      <c r="S71" s="12"/>
      <c r="T71" s="12"/>
      <c r="U71" s="10"/>
      <c r="V71" s="46"/>
    </row>
    <row r="72" spans="1:22" ht="15.75" customHeight="1">
      <c r="A72" s="18" t="s">
        <v>50</v>
      </c>
      <c r="B72" s="19">
        <f t="shared" ref="B72:M72" si="63">SUM(B44:B71)</f>
        <v>0</v>
      </c>
      <c r="C72" s="19">
        <f t="shared" si="63"/>
        <v>0</v>
      </c>
      <c r="D72" s="19">
        <f t="shared" si="63"/>
        <v>0</v>
      </c>
      <c r="E72" s="19">
        <f t="shared" si="63"/>
        <v>0</v>
      </c>
      <c r="F72" s="19">
        <f t="shared" si="63"/>
        <v>0</v>
      </c>
      <c r="G72" s="19">
        <f t="shared" si="63"/>
        <v>0</v>
      </c>
      <c r="H72" s="19">
        <f t="shared" si="63"/>
        <v>0</v>
      </c>
      <c r="I72" s="19">
        <f t="shared" si="63"/>
        <v>0</v>
      </c>
      <c r="J72" s="19">
        <f t="shared" si="63"/>
        <v>0</v>
      </c>
      <c r="K72" s="19">
        <f t="shared" si="63"/>
        <v>0</v>
      </c>
      <c r="L72" s="19">
        <f t="shared" si="63"/>
        <v>0</v>
      </c>
      <c r="M72" s="19">
        <f t="shared" si="63"/>
        <v>0</v>
      </c>
      <c r="N72" s="19">
        <f t="shared" ref="N72:O72" si="64">SUM(N44:N69)</f>
        <v>54.95</v>
      </c>
      <c r="O72" s="19">
        <f t="shared" si="64"/>
        <v>54.95</v>
      </c>
      <c r="P72" s="19">
        <f t="shared" ref="P72:R72" si="65">SUM(P43+P47+P53+P55+P65+P67)</f>
        <v>0</v>
      </c>
      <c r="Q72" s="19">
        <f t="shared" si="65"/>
        <v>0</v>
      </c>
      <c r="R72" s="19">
        <f t="shared" si="65"/>
        <v>0</v>
      </c>
      <c r="S72" s="19"/>
      <c r="T72" s="19"/>
      <c r="U72" s="10"/>
      <c r="V72" s="46"/>
    </row>
    <row r="73" spans="1:22" ht="15.95">
      <c r="A73" s="6" t="s">
        <v>16</v>
      </c>
      <c r="B73" s="15">
        <f t="shared" ref="B73:M73" si="66">B40-B72</f>
        <v>0</v>
      </c>
      <c r="C73" s="15">
        <f t="shared" si="66"/>
        <v>0</v>
      </c>
      <c r="D73" s="15">
        <f t="shared" si="66"/>
        <v>0</v>
      </c>
      <c r="E73" s="15">
        <f t="shared" si="66"/>
        <v>0</v>
      </c>
      <c r="F73" s="15">
        <f t="shared" si="66"/>
        <v>0</v>
      </c>
      <c r="G73" s="15">
        <f t="shared" si="66"/>
        <v>0</v>
      </c>
      <c r="H73" s="15">
        <f t="shared" si="66"/>
        <v>0</v>
      </c>
      <c r="I73" s="15">
        <f t="shared" si="66"/>
        <v>0</v>
      </c>
      <c r="J73" s="15">
        <f t="shared" si="66"/>
        <v>0</v>
      </c>
      <c r="K73" s="15">
        <f t="shared" si="66"/>
        <v>0</v>
      </c>
      <c r="L73" s="15">
        <f t="shared" si="66"/>
        <v>0</v>
      </c>
      <c r="M73" s="15">
        <f t="shared" si="66"/>
        <v>0</v>
      </c>
      <c r="N73" s="15"/>
      <c r="O73" s="15"/>
      <c r="P73" s="9">
        <f>SUM(B73:M73)/12</f>
        <v>0</v>
      </c>
      <c r="Q73" s="9">
        <f>P73/L8</f>
        <v>0</v>
      </c>
      <c r="R73" s="9">
        <f>R40-R72</f>
        <v>0</v>
      </c>
      <c r="S73" s="28">
        <f t="shared" ref="S73:T73" si="67">S40-S52</f>
        <v>71.55</v>
      </c>
      <c r="T73" s="28">
        <f t="shared" si="67"/>
        <v>858.59999999999991</v>
      </c>
      <c r="U73" s="10"/>
      <c r="V73" s="46"/>
    </row>
    <row r="74" spans="1:22" ht="15.95">
      <c r="A74" s="29"/>
      <c r="B74" s="56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46"/>
    </row>
    <row r="75" spans="1:22" ht="56.1">
      <c r="A75" s="29" t="s">
        <v>55</v>
      </c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46"/>
    </row>
    <row r="76" spans="1:22" ht="15.95">
      <c r="A76" s="29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46"/>
    </row>
    <row r="77" spans="1:22" ht="56.1">
      <c r="A77" s="29" t="s">
        <v>56</v>
      </c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46"/>
    </row>
    <row r="78" spans="1:22" ht="15.95">
      <c r="A78" s="30"/>
      <c r="B78" s="48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66"/>
      <c r="O78" s="66"/>
      <c r="P78" s="46"/>
      <c r="Q78" s="46"/>
      <c r="R78" s="46"/>
      <c r="S78" s="46"/>
      <c r="T78" s="46"/>
      <c r="U78" s="46"/>
      <c r="V78" s="46"/>
    </row>
    <row r="79" spans="1:22" ht="15.95">
      <c r="A79" s="30"/>
      <c r="B79" s="48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66"/>
      <c r="O79" s="66"/>
      <c r="P79" s="46"/>
      <c r="Q79" s="46"/>
      <c r="R79" s="46"/>
      <c r="S79" s="46"/>
      <c r="T79" s="46"/>
      <c r="U79" s="46"/>
      <c r="V79" s="46"/>
    </row>
    <row r="80" spans="1:22" ht="15.95">
      <c r="A80" s="30"/>
      <c r="B80" s="48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66"/>
      <c r="O80" s="66"/>
      <c r="P80" s="46"/>
      <c r="Q80" s="46"/>
      <c r="R80" s="46"/>
      <c r="S80" s="46"/>
      <c r="T80" s="46"/>
      <c r="U80" s="46"/>
      <c r="V80" s="46"/>
    </row>
    <row r="81" spans="1:22" ht="15.95">
      <c r="A81" s="30"/>
      <c r="B81" s="48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66"/>
      <c r="O81" s="66"/>
      <c r="P81" s="46"/>
      <c r="Q81" s="46"/>
      <c r="R81" s="46"/>
      <c r="S81" s="46"/>
      <c r="T81" s="46"/>
      <c r="U81" s="46"/>
      <c r="V81" s="46"/>
    </row>
    <row r="82" spans="1:22" ht="15.95">
      <c r="A82" s="30"/>
      <c r="B82" s="48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66"/>
      <c r="O82" s="66"/>
      <c r="P82" s="46"/>
      <c r="Q82" s="46"/>
      <c r="R82" s="46"/>
      <c r="S82" s="46"/>
      <c r="T82" s="46"/>
      <c r="U82" s="46"/>
      <c r="V82" s="46"/>
    </row>
    <row r="83" spans="1:22" ht="15.95">
      <c r="A83" s="30"/>
      <c r="B83" s="48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66"/>
      <c r="O83" s="66"/>
      <c r="P83" s="46"/>
      <c r="Q83" s="46"/>
      <c r="R83" s="46"/>
      <c r="S83" s="46"/>
      <c r="T83" s="46"/>
      <c r="U83" s="46"/>
      <c r="V83" s="46"/>
    </row>
    <row r="84" spans="1:22" ht="15.95">
      <c r="A84" s="30"/>
      <c r="B84" s="48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66"/>
      <c r="O84" s="66"/>
      <c r="P84" s="46"/>
      <c r="Q84" s="46"/>
      <c r="R84" s="46"/>
      <c r="S84" s="46"/>
      <c r="T84" s="46"/>
      <c r="U84" s="46"/>
      <c r="V84" s="46"/>
    </row>
    <row r="85" spans="1:22" ht="15.95">
      <c r="A85" s="52"/>
      <c r="B85" s="57"/>
      <c r="C85" s="58"/>
      <c r="D85" s="58"/>
      <c r="E85" s="58"/>
      <c r="F85" s="54"/>
      <c r="G85" s="58"/>
      <c r="H85" s="58"/>
      <c r="I85" s="58"/>
      <c r="J85" s="24"/>
      <c r="K85" s="24"/>
      <c r="L85" s="46"/>
      <c r="M85" s="46"/>
      <c r="N85" s="66"/>
      <c r="O85" s="66"/>
      <c r="P85" s="46"/>
      <c r="Q85" s="46"/>
      <c r="R85" s="46"/>
      <c r="S85" s="46"/>
      <c r="T85" s="46"/>
      <c r="U85" s="46"/>
      <c r="V85" s="46"/>
    </row>
    <row r="86" spans="1:22" ht="15.95">
      <c r="A86" s="58"/>
      <c r="B86" s="58"/>
      <c r="C86" s="58"/>
      <c r="D86" s="58"/>
      <c r="E86" s="58"/>
      <c r="F86" s="58"/>
      <c r="G86" s="58"/>
      <c r="H86" s="58"/>
      <c r="I86" s="58"/>
      <c r="J86" s="24"/>
      <c r="K86" s="24"/>
      <c r="L86" s="46"/>
      <c r="M86" s="46"/>
      <c r="N86" s="66"/>
      <c r="O86" s="66"/>
      <c r="P86" s="46"/>
      <c r="Q86" s="46"/>
      <c r="R86" s="46"/>
      <c r="S86" s="46"/>
      <c r="T86" s="46"/>
      <c r="U86" s="46"/>
      <c r="V86" s="46"/>
    </row>
    <row r="87" spans="1:22" ht="15.95">
      <c r="A87" s="58"/>
      <c r="B87" s="58"/>
      <c r="C87" s="58"/>
      <c r="D87" s="58"/>
      <c r="E87" s="58"/>
      <c r="F87" s="58"/>
      <c r="G87" s="58"/>
      <c r="H87" s="58"/>
      <c r="I87" s="58"/>
      <c r="J87" s="24"/>
      <c r="K87" s="24"/>
      <c r="L87" s="46"/>
      <c r="M87" s="46"/>
      <c r="N87" s="66"/>
      <c r="O87" s="66"/>
      <c r="P87" s="46"/>
      <c r="Q87" s="46"/>
      <c r="R87" s="46"/>
      <c r="S87" s="46"/>
      <c r="T87" s="46"/>
      <c r="U87" s="46"/>
      <c r="V87" s="46"/>
    </row>
    <row r="88" spans="1:22" ht="15.95">
      <c r="A88" s="58"/>
      <c r="B88" s="58"/>
      <c r="C88" s="58"/>
      <c r="D88" s="58"/>
      <c r="E88" s="58"/>
      <c r="F88" s="58"/>
      <c r="G88" s="58"/>
      <c r="H88" s="58"/>
      <c r="I88" s="58"/>
      <c r="J88" s="24"/>
      <c r="K88" s="24"/>
      <c r="L88" s="46"/>
      <c r="M88" s="46"/>
      <c r="N88" s="66"/>
      <c r="O88" s="66"/>
      <c r="P88" s="46"/>
      <c r="Q88" s="46"/>
      <c r="R88" s="46"/>
      <c r="S88" s="46"/>
      <c r="T88" s="46"/>
      <c r="U88" s="46"/>
      <c r="V88" s="46"/>
    </row>
    <row r="89" spans="1:22" ht="62.1">
      <c r="A89" s="58"/>
      <c r="B89" s="67" t="s">
        <v>57</v>
      </c>
      <c r="C89" s="62"/>
      <c r="D89" s="31" t="s">
        <v>1</v>
      </c>
      <c r="E89" s="10">
        <v>4016.3</v>
      </c>
      <c r="F89" s="58"/>
      <c r="G89" s="58"/>
      <c r="H89" s="58"/>
      <c r="I89" s="58"/>
      <c r="J89" s="24"/>
      <c r="K89" s="24"/>
      <c r="L89" s="46"/>
      <c r="M89" s="46"/>
      <c r="N89" s="66"/>
      <c r="O89" s="66"/>
      <c r="P89" s="46"/>
      <c r="Q89" s="46"/>
      <c r="R89" s="46"/>
      <c r="S89" s="46"/>
      <c r="T89" s="46"/>
      <c r="U89" s="46"/>
      <c r="V89" s="46"/>
    </row>
    <row r="90" spans="1:22" ht="15.95">
      <c r="A90" s="68"/>
      <c r="B90" s="69" t="s">
        <v>58</v>
      </c>
      <c r="C90" s="62"/>
      <c r="D90" s="70" t="s">
        <v>59</v>
      </c>
      <c r="E90" s="71"/>
      <c r="F90" s="70" t="s">
        <v>60</v>
      </c>
      <c r="G90" s="71"/>
      <c r="H90" s="71"/>
      <c r="I90" s="71"/>
      <c r="J90" s="24"/>
      <c r="K90" s="24"/>
      <c r="L90" s="46"/>
      <c r="M90" s="46"/>
      <c r="N90" s="46"/>
      <c r="O90" s="46"/>
      <c r="P90" s="17"/>
      <c r="Q90" s="46"/>
      <c r="R90" s="46"/>
      <c r="S90" s="46"/>
      <c r="T90" s="46"/>
      <c r="U90" s="24"/>
      <c r="V90" s="24"/>
    </row>
    <row r="91" spans="1:22" ht="30.95">
      <c r="A91" s="32" t="s">
        <v>61</v>
      </c>
      <c r="B91" s="3">
        <v>2024</v>
      </c>
      <c r="C91" s="3">
        <v>2025</v>
      </c>
      <c r="D91" s="3">
        <v>2024</v>
      </c>
      <c r="E91" s="3">
        <v>2025</v>
      </c>
      <c r="F91" s="69" t="s">
        <v>62</v>
      </c>
      <c r="G91" s="60"/>
      <c r="H91" s="60"/>
      <c r="I91" s="62"/>
      <c r="J91" s="24"/>
      <c r="K91" s="24"/>
      <c r="L91" s="46"/>
      <c r="M91" s="46"/>
      <c r="N91" s="46"/>
      <c r="O91" s="46"/>
      <c r="P91" s="17"/>
      <c r="Q91" s="46"/>
      <c r="R91" s="46"/>
      <c r="S91" s="46"/>
      <c r="T91" s="46"/>
      <c r="U91" s="24"/>
      <c r="V91" s="24"/>
    </row>
    <row r="92" spans="1:22" ht="15.95">
      <c r="A92" s="6" t="s">
        <v>21</v>
      </c>
      <c r="B92" s="9"/>
      <c r="C92" s="9"/>
      <c r="D92" s="9"/>
      <c r="E92" s="9"/>
      <c r="F92" s="67"/>
      <c r="G92" s="60"/>
      <c r="H92" s="60"/>
      <c r="I92" s="62"/>
      <c r="J92" s="24"/>
      <c r="K92" s="24"/>
      <c r="L92" s="46"/>
      <c r="M92" s="46"/>
      <c r="N92" s="46"/>
      <c r="O92" s="46"/>
      <c r="P92" s="17"/>
      <c r="Q92" s="46"/>
      <c r="R92" s="46"/>
      <c r="S92" s="46"/>
      <c r="T92" s="46"/>
      <c r="U92" s="24"/>
      <c r="V92" s="24"/>
    </row>
    <row r="93" spans="1:22" ht="15.95">
      <c r="A93" s="11" t="s">
        <v>52</v>
      </c>
      <c r="B93" s="33"/>
      <c r="C93" s="12"/>
      <c r="D93" s="28"/>
      <c r="E93" s="28"/>
      <c r="F93" s="67"/>
      <c r="G93" s="60"/>
      <c r="H93" s="60"/>
      <c r="I93" s="62"/>
      <c r="J93" s="24"/>
      <c r="K93" s="24"/>
      <c r="L93" s="46"/>
      <c r="M93" s="46"/>
      <c r="N93" s="46"/>
      <c r="O93" s="46"/>
      <c r="P93" s="17"/>
      <c r="Q93" s="46"/>
      <c r="R93" s="46"/>
      <c r="S93" s="46"/>
      <c r="T93" s="46"/>
      <c r="U93" s="24"/>
      <c r="V93" s="24"/>
    </row>
    <row r="94" spans="1:22" ht="15.95">
      <c r="A94" s="64" t="s">
        <v>23</v>
      </c>
      <c r="B94" s="12"/>
      <c r="C94" s="12"/>
      <c r="D94" s="28"/>
      <c r="E94" s="28"/>
      <c r="F94" s="67"/>
      <c r="G94" s="60"/>
      <c r="H94" s="60"/>
      <c r="I94" s="62"/>
      <c r="J94" s="24"/>
      <c r="K94" s="24"/>
      <c r="L94" s="46"/>
      <c r="M94" s="46"/>
      <c r="N94" s="46"/>
      <c r="O94" s="46"/>
      <c r="P94" s="17"/>
      <c r="Q94" s="46"/>
      <c r="R94" s="46"/>
      <c r="S94" s="46"/>
      <c r="T94" s="46"/>
      <c r="U94" s="24"/>
      <c r="V94" s="24"/>
    </row>
    <row r="95" spans="1:22" ht="15.95">
      <c r="A95" s="11" t="s">
        <v>24</v>
      </c>
      <c r="B95" s="12"/>
      <c r="C95" s="12"/>
      <c r="D95" s="28"/>
      <c r="E95" s="28"/>
      <c r="F95" s="67"/>
      <c r="G95" s="60"/>
      <c r="H95" s="60"/>
      <c r="I95" s="62"/>
      <c r="J95" s="24"/>
      <c r="K95" s="24"/>
      <c r="L95" s="46"/>
      <c r="M95" s="46"/>
      <c r="N95" s="46"/>
      <c r="O95" s="46"/>
      <c r="P95" s="17"/>
      <c r="Q95" s="46"/>
      <c r="R95" s="46"/>
      <c r="S95" s="46"/>
      <c r="T95" s="46"/>
      <c r="U95" s="24"/>
      <c r="V95" s="24"/>
    </row>
    <row r="96" spans="1:22" ht="15.95">
      <c r="A96" s="6" t="s">
        <v>25</v>
      </c>
      <c r="B96" s="9"/>
      <c r="C96" s="9"/>
      <c r="D96" s="9"/>
      <c r="E96" s="9"/>
      <c r="F96" s="67"/>
      <c r="G96" s="60"/>
      <c r="H96" s="60"/>
      <c r="I96" s="62"/>
      <c r="J96" s="24"/>
      <c r="K96" s="24"/>
      <c r="L96" s="46"/>
      <c r="M96" s="46"/>
      <c r="N96" s="46"/>
      <c r="O96" s="46"/>
      <c r="P96" s="17"/>
      <c r="Q96" s="46"/>
      <c r="R96" s="46"/>
      <c r="S96" s="46"/>
      <c r="T96" s="46"/>
      <c r="U96" s="24"/>
      <c r="V96" s="24"/>
    </row>
    <row r="97" spans="1:22" ht="15.95">
      <c r="A97" s="11" t="s">
        <v>26</v>
      </c>
      <c r="B97" s="33"/>
      <c r="C97" s="12"/>
      <c r="D97" s="28"/>
      <c r="E97" s="28"/>
      <c r="F97" s="67"/>
      <c r="G97" s="60"/>
      <c r="H97" s="60"/>
      <c r="I97" s="62"/>
      <c r="J97" s="24"/>
      <c r="K97" s="24"/>
      <c r="L97" s="46"/>
      <c r="M97" s="46"/>
      <c r="N97" s="46"/>
      <c r="O97" s="46"/>
      <c r="P97" s="17"/>
      <c r="Q97" s="46"/>
      <c r="R97" s="46"/>
      <c r="S97" s="46"/>
      <c r="T97" s="46"/>
      <c r="U97" s="24"/>
      <c r="V97" s="24"/>
    </row>
    <row r="98" spans="1:22" ht="123.95">
      <c r="A98" s="11" t="s">
        <v>27</v>
      </c>
      <c r="B98" s="12"/>
      <c r="C98" s="12"/>
      <c r="D98" s="28"/>
      <c r="E98" s="28"/>
      <c r="F98" s="67"/>
      <c r="G98" s="60"/>
      <c r="H98" s="60"/>
      <c r="I98" s="62"/>
      <c r="J98" s="24"/>
      <c r="K98" s="24"/>
      <c r="L98" s="46"/>
      <c r="M98" s="46"/>
      <c r="N98" s="46"/>
      <c r="O98" s="46"/>
      <c r="P98" s="17"/>
      <c r="Q98" s="46"/>
      <c r="R98" s="46"/>
      <c r="S98" s="46"/>
      <c r="T98" s="46"/>
      <c r="U98" s="24"/>
      <c r="V98" s="24"/>
    </row>
    <row r="99" spans="1:22" ht="15.95">
      <c r="A99" s="11" t="s">
        <v>28</v>
      </c>
      <c r="B99" s="12"/>
      <c r="C99" s="12"/>
      <c r="D99" s="28"/>
      <c r="E99" s="28"/>
      <c r="F99" s="67"/>
      <c r="G99" s="60"/>
      <c r="H99" s="60"/>
      <c r="I99" s="62"/>
      <c r="J99" s="24"/>
      <c r="K99" s="24"/>
      <c r="L99" s="46"/>
      <c r="M99" s="46"/>
      <c r="N99" s="46"/>
      <c r="O99" s="46"/>
      <c r="P99" s="17"/>
      <c r="Q99" s="46"/>
      <c r="R99" s="46"/>
      <c r="S99" s="46"/>
      <c r="T99" s="46"/>
      <c r="U99" s="24"/>
      <c r="V99" s="24"/>
    </row>
    <row r="100" spans="1:22" ht="15.95">
      <c r="A100" s="11" t="s">
        <v>63</v>
      </c>
      <c r="B100" s="12"/>
      <c r="C100" s="12"/>
      <c r="D100" s="28"/>
      <c r="E100" s="28"/>
      <c r="F100" s="72"/>
      <c r="G100" s="60"/>
      <c r="H100" s="60"/>
      <c r="I100" s="62"/>
      <c r="J100" s="24"/>
      <c r="K100" s="24"/>
      <c r="L100" s="46"/>
      <c r="M100" s="46"/>
      <c r="N100" s="46"/>
      <c r="O100" s="46"/>
      <c r="P100" s="17"/>
      <c r="Q100" s="46"/>
      <c r="R100" s="46"/>
      <c r="S100" s="46"/>
      <c r="T100" s="46"/>
      <c r="U100" s="24"/>
      <c r="V100" s="24"/>
    </row>
    <row r="101" spans="1:22" ht="123.95">
      <c r="A101" s="11" t="s">
        <v>29</v>
      </c>
      <c r="B101" s="12"/>
      <c r="C101" s="12"/>
      <c r="D101" s="28"/>
      <c r="E101" s="28"/>
      <c r="F101" s="67"/>
      <c r="G101" s="60"/>
      <c r="H101" s="60"/>
      <c r="I101" s="62"/>
      <c r="J101" s="24"/>
      <c r="K101" s="24"/>
      <c r="L101" s="46"/>
      <c r="M101" s="46"/>
      <c r="N101" s="46"/>
      <c r="O101" s="46"/>
      <c r="P101" s="17"/>
      <c r="Q101" s="46"/>
      <c r="R101" s="46"/>
      <c r="S101" s="46"/>
      <c r="T101" s="46"/>
      <c r="U101" s="24"/>
      <c r="V101" s="24"/>
    </row>
    <row r="102" spans="1:22" ht="15.95">
      <c r="A102" s="11" t="s">
        <v>30</v>
      </c>
      <c r="B102" s="12"/>
      <c r="C102" s="12"/>
      <c r="D102" s="28"/>
      <c r="E102" s="28"/>
      <c r="F102" s="67"/>
      <c r="G102" s="60"/>
      <c r="H102" s="60"/>
      <c r="I102" s="62"/>
      <c r="J102" s="24"/>
      <c r="K102" s="24"/>
      <c r="L102" s="46"/>
      <c r="M102" s="46"/>
      <c r="N102" s="46"/>
      <c r="O102" s="46"/>
      <c r="P102" s="17"/>
      <c r="Q102" s="46"/>
      <c r="R102" s="46"/>
      <c r="S102" s="46"/>
      <c r="T102" s="46"/>
      <c r="U102" s="24"/>
      <c r="V102" s="24"/>
    </row>
    <row r="103" spans="1:22" ht="15.95">
      <c r="A103" s="6" t="s">
        <v>31</v>
      </c>
      <c r="B103" s="9"/>
      <c r="C103" s="9"/>
      <c r="D103" s="9"/>
      <c r="E103" s="9"/>
      <c r="F103" s="67"/>
      <c r="G103" s="60"/>
      <c r="H103" s="60"/>
      <c r="I103" s="62"/>
      <c r="J103" s="24"/>
      <c r="K103" s="24"/>
      <c r="L103" s="46"/>
      <c r="M103" s="46"/>
      <c r="N103" s="46"/>
      <c r="O103" s="46"/>
      <c r="P103" s="17"/>
      <c r="Q103" s="46"/>
      <c r="R103" s="46"/>
      <c r="S103" s="46"/>
      <c r="T103" s="46"/>
      <c r="U103" s="24"/>
      <c r="V103" s="24"/>
    </row>
    <row r="104" spans="1:22" ht="15.95">
      <c r="A104" s="11" t="s">
        <v>32</v>
      </c>
      <c r="B104" s="12"/>
      <c r="C104" s="12"/>
      <c r="D104" s="28"/>
      <c r="E104" s="28"/>
      <c r="F104" s="67"/>
      <c r="G104" s="60"/>
      <c r="H104" s="60"/>
      <c r="I104" s="62"/>
      <c r="J104" s="24"/>
      <c r="K104" s="24"/>
      <c r="L104" s="46"/>
      <c r="M104" s="46"/>
      <c r="N104" s="46"/>
      <c r="O104" s="46"/>
      <c r="P104" s="17"/>
      <c r="Q104" s="46"/>
      <c r="R104" s="46"/>
      <c r="S104" s="46"/>
      <c r="T104" s="46"/>
      <c r="U104" s="24"/>
      <c r="V104" s="24"/>
    </row>
    <row r="105" spans="1:22" ht="15.95">
      <c r="A105" s="6" t="s">
        <v>33</v>
      </c>
      <c r="B105" s="9"/>
      <c r="C105" s="9"/>
      <c r="D105" s="9"/>
      <c r="E105" s="9"/>
      <c r="F105" s="67"/>
      <c r="G105" s="60"/>
      <c r="H105" s="60"/>
      <c r="I105" s="62"/>
      <c r="J105" s="24"/>
      <c r="K105" s="24"/>
      <c r="L105" s="46"/>
      <c r="M105" s="46"/>
      <c r="N105" s="46"/>
      <c r="O105" s="46"/>
      <c r="P105" s="17"/>
      <c r="Q105" s="46"/>
      <c r="R105" s="46"/>
      <c r="S105" s="46"/>
      <c r="T105" s="46"/>
      <c r="U105" s="24"/>
      <c r="V105" s="24"/>
    </row>
    <row r="106" spans="1:22" ht="15.95">
      <c r="A106" s="11" t="s">
        <v>34</v>
      </c>
      <c r="B106" s="12"/>
      <c r="C106" s="12"/>
      <c r="D106" s="28"/>
      <c r="E106" s="28"/>
      <c r="F106" s="67"/>
      <c r="G106" s="60"/>
      <c r="H106" s="60"/>
      <c r="I106" s="62"/>
      <c r="J106" s="24"/>
      <c r="K106" s="24"/>
      <c r="L106" s="46"/>
      <c r="M106" s="46"/>
      <c r="N106" s="46"/>
      <c r="O106" s="46"/>
      <c r="P106" s="17"/>
      <c r="Q106" s="46"/>
      <c r="R106" s="46"/>
      <c r="S106" s="46"/>
      <c r="T106" s="46"/>
      <c r="U106" s="24"/>
      <c r="V106" s="24"/>
    </row>
    <row r="107" spans="1:22" ht="186">
      <c r="A107" s="11" t="s">
        <v>35</v>
      </c>
      <c r="B107" s="12"/>
      <c r="C107" s="12"/>
      <c r="D107" s="28"/>
      <c r="E107" s="28"/>
      <c r="F107" s="67"/>
      <c r="G107" s="60"/>
      <c r="H107" s="60"/>
      <c r="I107" s="62"/>
      <c r="J107" s="24"/>
      <c r="K107" s="24"/>
      <c r="L107" s="46"/>
      <c r="M107" s="46"/>
      <c r="N107" s="46"/>
      <c r="O107" s="46"/>
      <c r="P107" s="17"/>
      <c r="Q107" s="46"/>
      <c r="R107" s="46"/>
      <c r="S107" s="46"/>
      <c r="T107" s="46"/>
      <c r="U107" s="24"/>
      <c r="V107" s="24"/>
    </row>
    <row r="108" spans="1:22" ht="15.95">
      <c r="A108" s="11" t="s">
        <v>36</v>
      </c>
      <c r="B108" s="12"/>
      <c r="C108" s="12"/>
      <c r="D108" s="28"/>
      <c r="E108" s="28"/>
      <c r="F108" s="67"/>
      <c r="G108" s="60"/>
      <c r="H108" s="60"/>
      <c r="I108" s="62"/>
      <c r="J108" s="24"/>
      <c r="K108" s="24"/>
      <c r="L108" s="46"/>
      <c r="M108" s="46"/>
      <c r="N108" s="46"/>
      <c r="O108" s="46"/>
      <c r="P108" s="17"/>
      <c r="Q108" s="46"/>
      <c r="R108" s="46"/>
      <c r="S108" s="46"/>
      <c r="T108" s="46"/>
      <c r="U108" s="24"/>
      <c r="V108" s="24"/>
    </row>
    <row r="109" spans="1:22" ht="15.95">
      <c r="A109" s="11" t="s">
        <v>37</v>
      </c>
      <c r="B109" s="12"/>
      <c r="C109" s="12"/>
      <c r="D109" s="28"/>
      <c r="E109" s="28"/>
      <c r="F109" s="67"/>
      <c r="G109" s="60"/>
      <c r="H109" s="60"/>
      <c r="I109" s="62"/>
      <c r="J109" s="24"/>
      <c r="K109" s="24"/>
      <c r="L109" s="46"/>
      <c r="M109" s="46"/>
      <c r="N109" s="46"/>
      <c r="O109" s="46"/>
      <c r="P109" s="17"/>
      <c r="Q109" s="46"/>
      <c r="R109" s="46"/>
      <c r="S109" s="46"/>
      <c r="T109" s="46"/>
      <c r="U109" s="24"/>
      <c r="V109" s="24"/>
    </row>
    <row r="110" spans="1:22" ht="15.95">
      <c r="A110" s="11" t="s">
        <v>38</v>
      </c>
      <c r="B110" s="12"/>
      <c r="C110" s="12"/>
      <c r="D110" s="28"/>
      <c r="E110" s="28"/>
      <c r="F110" s="67"/>
      <c r="G110" s="60"/>
      <c r="H110" s="60"/>
      <c r="I110" s="62"/>
      <c r="J110" s="24"/>
      <c r="K110" s="24"/>
      <c r="L110" s="46"/>
      <c r="M110" s="46"/>
      <c r="N110" s="46"/>
      <c r="O110" s="46"/>
      <c r="P110" s="17"/>
      <c r="Q110" s="46"/>
      <c r="R110" s="46"/>
      <c r="S110" s="46"/>
      <c r="T110" s="46"/>
      <c r="U110" s="24"/>
      <c r="V110" s="24"/>
    </row>
    <row r="111" spans="1:22" ht="15.95">
      <c r="A111" s="11" t="s">
        <v>39</v>
      </c>
      <c r="B111" s="12"/>
      <c r="C111" s="12"/>
      <c r="D111" s="28"/>
      <c r="E111" s="28"/>
      <c r="F111" s="67"/>
      <c r="G111" s="60"/>
      <c r="H111" s="60"/>
      <c r="I111" s="62"/>
      <c r="J111" s="24"/>
      <c r="K111" s="24"/>
      <c r="L111" s="46"/>
      <c r="M111" s="46"/>
      <c r="N111" s="46"/>
      <c r="O111" s="46"/>
      <c r="P111" s="17"/>
      <c r="Q111" s="46"/>
      <c r="R111" s="46"/>
      <c r="S111" s="46"/>
      <c r="T111" s="46"/>
      <c r="U111" s="24"/>
      <c r="V111" s="24"/>
    </row>
    <row r="112" spans="1:22" ht="15.95">
      <c r="A112" s="11" t="s">
        <v>40</v>
      </c>
      <c r="B112" s="12"/>
      <c r="C112" s="12"/>
      <c r="D112" s="28"/>
      <c r="E112" s="28"/>
      <c r="F112" s="67"/>
      <c r="G112" s="60"/>
      <c r="H112" s="60"/>
      <c r="I112" s="62"/>
      <c r="J112" s="24"/>
      <c r="K112" s="24"/>
      <c r="L112" s="46"/>
      <c r="M112" s="46"/>
      <c r="N112" s="46"/>
      <c r="O112" s="46"/>
      <c r="P112" s="17"/>
      <c r="Q112" s="46"/>
      <c r="R112" s="46"/>
      <c r="S112" s="46"/>
      <c r="T112" s="46"/>
      <c r="U112" s="24"/>
      <c r="V112" s="24"/>
    </row>
    <row r="113" spans="1:22" ht="15.95">
      <c r="A113" s="11" t="s">
        <v>41</v>
      </c>
      <c r="B113" s="34"/>
      <c r="C113" s="12"/>
      <c r="D113" s="28"/>
      <c r="E113" s="28"/>
      <c r="F113" s="67"/>
      <c r="G113" s="60"/>
      <c r="H113" s="60"/>
      <c r="I113" s="62"/>
      <c r="J113" s="24"/>
      <c r="K113" s="24"/>
      <c r="L113" s="46"/>
      <c r="M113" s="46"/>
      <c r="N113" s="46"/>
      <c r="O113" s="46"/>
      <c r="P113" s="17"/>
      <c r="Q113" s="46"/>
      <c r="R113" s="46"/>
      <c r="S113" s="46"/>
      <c r="T113" s="46"/>
      <c r="U113" s="24"/>
      <c r="V113" s="24"/>
    </row>
    <row r="114" spans="1:22" ht="15.95">
      <c r="A114" s="11" t="s">
        <v>42</v>
      </c>
      <c r="B114" s="12"/>
      <c r="C114" s="12"/>
      <c r="D114" s="28"/>
      <c r="E114" s="28"/>
      <c r="F114" s="67"/>
      <c r="G114" s="60"/>
      <c r="H114" s="60"/>
      <c r="I114" s="62"/>
      <c r="J114" s="24"/>
      <c r="K114" s="24"/>
      <c r="L114" s="46"/>
      <c r="M114" s="46"/>
      <c r="N114" s="46"/>
      <c r="O114" s="46"/>
      <c r="P114" s="17"/>
      <c r="Q114" s="46"/>
      <c r="R114" s="46"/>
      <c r="S114" s="46"/>
      <c r="T114" s="46"/>
      <c r="U114" s="46"/>
      <c r="V114" s="46"/>
    </row>
    <row r="115" spans="1:22" ht="15.95">
      <c r="A115" s="6" t="s">
        <v>43</v>
      </c>
      <c r="B115" s="9"/>
      <c r="C115" s="9"/>
      <c r="D115" s="9"/>
      <c r="E115" s="9"/>
      <c r="F115" s="67"/>
      <c r="G115" s="60"/>
      <c r="H115" s="60"/>
      <c r="I115" s="62"/>
      <c r="J115" s="24"/>
      <c r="K115" s="24"/>
      <c r="L115" s="46"/>
      <c r="M115" s="46"/>
      <c r="N115" s="46"/>
      <c r="O115" s="46"/>
      <c r="P115" s="17"/>
      <c r="Q115" s="46"/>
      <c r="R115" s="46"/>
      <c r="S115" s="46"/>
      <c r="T115" s="46"/>
      <c r="U115" s="46"/>
      <c r="V115" s="46"/>
    </row>
    <row r="116" spans="1:22" ht="15.95">
      <c r="A116" s="11" t="s">
        <v>44</v>
      </c>
      <c r="B116" s="10"/>
      <c r="C116" s="12"/>
      <c r="D116" s="28"/>
      <c r="E116" s="28"/>
      <c r="F116" s="67"/>
      <c r="G116" s="60"/>
      <c r="H116" s="60"/>
      <c r="I116" s="62"/>
      <c r="J116" s="24"/>
      <c r="K116" s="24"/>
      <c r="L116" s="46"/>
      <c r="M116" s="46"/>
      <c r="N116" s="46"/>
      <c r="O116" s="46"/>
      <c r="P116" s="17"/>
      <c r="Q116" s="46"/>
      <c r="R116" s="46"/>
      <c r="S116" s="46"/>
      <c r="T116" s="46"/>
      <c r="U116" s="46"/>
      <c r="V116" s="46"/>
    </row>
    <row r="117" spans="1:22" ht="15.95">
      <c r="A117" s="6" t="s">
        <v>45</v>
      </c>
      <c r="B117" s="9"/>
      <c r="C117" s="9"/>
      <c r="D117" s="9"/>
      <c r="E117" s="9"/>
      <c r="F117" s="67"/>
      <c r="G117" s="60"/>
      <c r="H117" s="60"/>
      <c r="I117" s="62"/>
      <c r="J117" s="24"/>
      <c r="K117" s="24"/>
      <c r="L117" s="46"/>
      <c r="M117" s="46"/>
      <c r="N117" s="46"/>
      <c r="O117" s="46"/>
      <c r="P117" s="17"/>
      <c r="Q117" s="46"/>
      <c r="R117" s="46"/>
      <c r="S117" s="46"/>
      <c r="T117" s="46"/>
      <c r="U117" s="46"/>
      <c r="V117" s="46"/>
    </row>
    <row r="118" spans="1:22" ht="15.95">
      <c r="A118" s="11" t="s">
        <v>46</v>
      </c>
      <c r="B118" s="10"/>
      <c r="C118" s="12"/>
      <c r="D118" s="28"/>
      <c r="E118" s="28"/>
      <c r="F118" s="67"/>
      <c r="G118" s="60"/>
      <c r="H118" s="60"/>
      <c r="I118" s="62"/>
      <c r="J118" s="24"/>
      <c r="K118" s="24"/>
      <c r="L118" s="46"/>
      <c r="M118" s="46"/>
      <c r="N118" s="46"/>
      <c r="O118" s="46"/>
      <c r="P118" s="17"/>
      <c r="Q118" s="46"/>
      <c r="R118" s="46"/>
      <c r="S118" s="46"/>
      <c r="T118" s="46"/>
      <c r="U118" s="46"/>
      <c r="V118" s="46"/>
    </row>
    <row r="119" spans="1:22" ht="15.95">
      <c r="A119" s="11" t="s">
        <v>47</v>
      </c>
      <c r="B119" s="10"/>
      <c r="C119" s="12"/>
      <c r="D119" s="28"/>
      <c r="E119" s="28"/>
      <c r="F119" s="67"/>
      <c r="G119" s="60"/>
      <c r="H119" s="60"/>
      <c r="I119" s="62"/>
      <c r="J119" s="24"/>
      <c r="K119" s="24"/>
      <c r="L119" s="46"/>
      <c r="M119" s="46"/>
      <c r="N119" s="46"/>
      <c r="O119" s="46"/>
      <c r="P119" s="17"/>
      <c r="Q119" s="46"/>
      <c r="R119" s="46"/>
      <c r="S119" s="46"/>
      <c r="T119" s="46"/>
      <c r="U119" s="46"/>
      <c r="V119" s="46"/>
    </row>
    <row r="120" spans="1:22" ht="15.95">
      <c r="A120" s="11" t="s">
        <v>64</v>
      </c>
      <c r="B120" s="10"/>
      <c r="C120" s="12"/>
      <c r="D120" s="28"/>
      <c r="E120" s="28"/>
      <c r="F120" s="67"/>
      <c r="G120" s="60"/>
      <c r="H120" s="60"/>
      <c r="I120" s="62"/>
      <c r="J120" s="24"/>
      <c r="K120" s="24"/>
      <c r="L120" s="46"/>
      <c r="M120" s="46"/>
      <c r="N120" s="46"/>
      <c r="O120" s="46"/>
      <c r="P120" s="17"/>
      <c r="Q120" s="46"/>
      <c r="R120" s="46"/>
      <c r="S120" s="46"/>
      <c r="T120" s="46"/>
      <c r="U120" s="46"/>
      <c r="V120" s="46"/>
    </row>
    <row r="121" spans="1:22" ht="15.95">
      <c r="A121" s="11" t="s">
        <v>49</v>
      </c>
      <c r="B121" s="10"/>
      <c r="C121" s="12"/>
      <c r="D121" s="28"/>
      <c r="E121" s="28"/>
      <c r="F121" s="67"/>
      <c r="G121" s="60"/>
      <c r="H121" s="60"/>
      <c r="I121" s="62"/>
      <c r="J121" s="24"/>
      <c r="K121" s="24"/>
      <c r="L121" s="46"/>
      <c r="M121" s="46"/>
      <c r="N121" s="66"/>
      <c r="O121" s="66"/>
      <c r="P121" s="46"/>
      <c r="Q121" s="46"/>
      <c r="R121" s="46"/>
      <c r="S121" s="46"/>
      <c r="T121" s="46"/>
      <c r="U121" s="46"/>
      <c r="V121" s="46"/>
    </row>
    <row r="122" spans="1:22" ht="15.95">
      <c r="A122" s="18" t="s">
        <v>50</v>
      </c>
      <c r="B122" s="35">
        <f t="shared" ref="B122:E122" si="68">SUM(B117+B115+B105+B103+B96+B92)</f>
        <v>0</v>
      </c>
      <c r="C122" s="35">
        <f t="shared" si="68"/>
        <v>0</v>
      </c>
      <c r="D122" s="35">
        <f t="shared" si="68"/>
        <v>0</v>
      </c>
      <c r="E122" s="9">
        <f t="shared" si="68"/>
        <v>0</v>
      </c>
      <c r="F122" s="54"/>
      <c r="G122" s="58"/>
      <c r="H122" s="58"/>
      <c r="I122" s="58"/>
      <c r="J122" s="24"/>
      <c r="K122" s="24"/>
      <c r="L122" s="46"/>
      <c r="M122" s="46"/>
      <c r="N122" s="66"/>
      <c r="O122" s="66"/>
      <c r="P122" s="46"/>
      <c r="Q122" s="46"/>
      <c r="R122" s="46"/>
      <c r="S122" s="46"/>
      <c r="T122" s="46"/>
      <c r="U122" s="46"/>
      <c r="V122" s="46"/>
    </row>
    <row r="123" spans="1:22" ht="15.95">
      <c r="A123" s="51"/>
      <c r="B123" s="49" t="s">
        <v>65</v>
      </c>
      <c r="C123" s="50">
        <f>SUM(C122-B122)</f>
        <v>0</v>
      </c>
      <c r="D123" s="49" t="s">
        <v>66</v>
      </c>
      <c r="E123" s="50">
        <f>C123/E89</f>
        <v>0</v>
      </c>
      <c r="F123" s="58"/>
      <c r="G123" s="58"/>
      <c r="H123" s="58"/>
      <c r="I123" s="58"/>
      <c r="J123" s="24"/>
      <c r="K123" s="24"/>
      <c r="L123" s="46"/>
      <c r="M123" s="46"/>
      <c r="N123" s="66"/>
      <c r="O123" s="66"/>
      <c r="P123" s="46"/>
      <c r="Q123" s="46"/>
      <c r="R123" s="46"/>
      <c r="S123" s="46"/>
      <c r="T123" s="46"/>
      <c r="U123" s="46"/>
      <c r="V123" s="46"/>
    </row>
    <row r="124" spans="1:22" ht="52.5" customHeight="1">
      <c r="A124" s="58"/>
      <c r="B124" s="73"/>
      <c r="C124" s="73"/>
      <c r="D124" s="73"/>
      <c r="E124" s="73"/>
      <c r="F124" s="58"/>
      <c r="G124" s="58"/>
      <c r="H124" s="58"/>
      <c r="I124" s="58"/>
      <c r="J124" s="24"/>
      <c r="K124" s="24"/>
      <c r="L124" s="46"/>
      <c r="M124" s="46"/>
      <c r="N124" s="66"/>
      <c r="O124" s="66"/>
      <c r="P124" s="46"/>
      <c r="Q124" s="46"/>
      <c r="R124" s="46"/>
      <c r="S124" s="46"/>
      <c r="T124" s="46"/>
      <c r="U124" s="46"/>
      <c r="V124" s="46"/>
    </row>
    <row r="125" spans="1:22" ht="15.95">
      <c r="A125" s="30"/>
      <c r="B125" s="48"/>
      <c r="C125" s="3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66"/>
      <c r="O125" s="66"/>
      <c r="P125" s="46"/>
      <c r="Q125" s="46"/>
      <c r="R125" s="46"/>
      <c r="S125" s="46"/>
      <c r="T125" s="46"/>
      <c r="U125" s="46"/>
      <c r="V125" s="46"/>
    </row>
    <row r="126" spans="1:22" ht="15.95">
      <c r="A126" s="30"/>
      <c r="B126" s="48"/>
      <c r="C126" s="3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66"/>
      <c r="O126" s="66"/>
      <c r="P126" s="46"/>
      <c r="Q126" s="46"/>
      <c r="R126" s="46"/>
      <c r="S126" s="46"/>
      <c r="T126" s="46"/>
      <c r="U126" s="46"/>
      <c r="V126" s="46"/>
    </row>
    <row r="127" spans="1:22" ht="15.95">
      <c r="A127" s="30"/>
      <c r="B127" s="48"/>
      <c r="C127" s="3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66"/>
      <c r="O127" s="66"/>
      <c r="P127" s="46"/>
      <c r="Q127" s="46"/>
      <c r="R127" s="46"/>
      <c r="S127" s="46"/>
      <c r="T127" s="46"/>
      <c r="U127" s="46"/>
      <c r="V127" s="46"/>
    </row>
    <row r="128" spans="1:22" ht="15.95">
      <c r="A128" s="30"/>
      <c r="B128" s="48"/>
      <c r="C128" s="3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66"/>
      <c r="O128" s="66"/>
      <c r="P128" s="46"/>
      <c r="Q128" s="46"/>
      <c r="R128" s="46"/>
      <c r="S128" s="46"/>
      <c r="T128" s="46"/>
      <c r="U128" s="46"/>
      <c r="V128" s="46"/>
    </row>
    <row r="129" spans="1:22" ht="15.95">
      <c r="A129" s="30"/>
      <c r="B129" s="48"/>
      <c r="C129" s="3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66"/>
      <c r="O129" s="66"/>
      <c r="P129" s="46"/>
      <c r="Q129" s="46"/>
      <c r="R129" s="46"/>
      <c r="S129" s="46"/>
      <c r="T129" s="46"/>
      <c r="U129" s="46"/>
      <c r="V129" s="46"/>
    </row>
    <row r="130" spans="1:22" ht="15.95">
      <c r="A130" s="30"/>
      <c r="B130" s="48"/>
      <c r="C130" s="3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66"/>
      <c r="O130" s="66"/>
      <c r="P130" s="46"/>
      <c r="Q130" s="46"/>
      <c r="R130" s="46"/>
      <c r="S130" s="46"/>
      <c r="T130" s="46"/>
      <c r="U130" s="46"/>
      <c r="V130" s="46"/>
    </row>
    <row r="131" spans="1:22" ht="15.95">
      <c r="A131" s="30"/>
      <c r="B131" s="48"/>
      <c r="C131" s="3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66"/>
      <c r="O131" s="66"/>
      <c r="P131" s="46"/>
      <c r="Q131" s="46"/>
      <c r="R131" s="46"/>
      <c r="S131" s="46"/>
      <c r="T131" s="46"/>
      <c r="U131" s="46"/>
      <c r="V131" s="46"/>
    </row>
    <row r="132" spans="1:22" ht="15.95">
      <c r="A132" s="30"/>
      <c r="B132" s="48"/>
      <c r="C132" s="3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66"/>
      <c r="O132" s="66"/>
      <c r="P132" s="46"/>
      <c r="Q132" s="46"/>
      <c r="R132" s="46"/>
      <c r="S132" s="46"/>
      <c r="T132" s="46"/>
      <c r="U132" s="46"/>
      <c r="V132" s="46"/>
    </row>
    <row r="133" spans="1:22" ht="15.95">
      <c r="A133" s="30"/>
      <c r="B133" s="48"/>
      <c r="C133" s="3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66"/>
      <c r="O133" s="66"/>
      <c r="P133" s="46"/>
      <c r="Q133" s="46"/>
      <c r="R133" s="46"/>
      <c r="S133" s="46"/>
      <c r="T133" s="46"/>
      <c r="U133" s="46"/>
      <c r="V133" s="46"/>
    </row>
    <row r="134" spans="1:22" ht="15.95">
      <c r="A134" s="30"/>
      <c r="B134" s="48"/>
      <c r="C134" s="3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66"/>
      <c r="O134" s="66"/>
      <c r="P134" s="46"/>
      <c r="Q134" s="46"/>
      <c r="R134" s="46"/>
      <c r="S134" s="46"/>
      <c r="T134" s="46"/>
      <c r="U134" s="46"/>
      <c r="V134" s="46"/>
    </row>
    <row r="135" spans="1:22" ht="15.95">
      <c r="A135" s="30"/>
      <c r="B135" s="48"/>
      <c r="C135" s="3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66"/>
      <c r="O135" s="66"/>
      <c r="P135" s="46"/>
      <c r="Q135" s="46"/>
      <c r="R135" s="46"/>
      <c r="S135" s="46"/>
      <c r="T135" s="46"/>
      <c r="U135" s="46"/>
      <c r="V135" s="46"/>
    </row>
    <row r="136" spans="1:22" ht="15.95">
      <c r="A136" s="30"/>
      <c r="B136" s="48"/>
      <c r="C136" s="3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66"/>
      <c r="O136" s="66"/>
      <c r="P136" s="46"/>
      <c r="Q136" s="46"/>
      <c r="R136" s="46"/>
      <c r="S136" s="46"/>
      <c r="T136" s="46"/>
      <c r="U136" s="46"/>
      <c r="V136" s="46"/>
    </row>
    <row r="137" spans="1:22" ht="15.95">
      <c r="A137" s="30"/>
      <c r="B137" s="48"/>
      <c r="C137" s="3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66"/>
      <c r="O137" s="66"/>
      <c r="P137" s="46"/>
      <c r="Q137" s="46"/>
      <c r="R137" s="46"/>
      <c r="S137" s="46"/>
      <c r="T137" s="46"/>
      <c r="U137" s="46"/>
      <c r="V137" s="46"/>
    </row>
    <row r="138" spans="1:22" ht="15.95">
      <c r="A138" s="30"/>
      <c r="B138" s="48"/>
      <c r="C138" s="3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66"/>
      <c r="O138" s="66"/>
      <c r="P138" s="46"/>
      <c r="Q138" s="46"/>
      <c r="R138" s="46"/>
      <c r="S138" s="46"/>
      <c r="T138" s="46"/>
      <c r="U138" s="46"/>
      <c r="V138" s="46"/>
    </row>
    <row r="139" spans="1:22" ht="15.95">
      <c r="A139" s="30"/>
      <c r="B139" s="48"/>
      <c r="C139" s="3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66"/>
      <c r="O139" s="66"/>
      <c r="P139" s="46"/>
      <c r="Q139" s="46"/>
      <c r="R139" s="46"/>
      <c r="S139" s="46"/>
      <c r="T139" s="46"/>
      <c r="U139" s="46"/>
      <c r="V139" s="46"/>
    </row>
    <row r="140" spans="1:22" ht="15.95">
      <c r="A140" s="30"/>
      <c r="B140" s="48"/>
      <c r="C140" s="3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66"/>
      <c r="O140" s="66"/>
      <c r="P140" s="46"/>
      <c r="Q140" s="46"/>
      <c r="R140" s="46"/>
      <c r="S140" s="46"/>
      <c r="T140" s="46"/>
      <c r="U140" s="46"/>
      <c r="V140" s="46"/>
    </row>
    <row r="141" spans="1:22" ht="15.95">
      <c r="A141" s="30"/>
      <c r="B141" s="48"/>
      <c r="C141" s="3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66"/>
      <c r="O141" s="66"/>
      <c r="P141" s="46"/>
      <c r="Q141" s="46"/>
      <c r="R141" s="46"/>
      <c r="S141" s="46"/>
      <c r="T141" s="46"/>
      <c r="U141" s="46"/>
      <c r="V141" s="46"/>
    </row>
    <row r="142" spans="1:22" ht="15.95">
      <c r="A142" s="30"/>
      <c r="B142" s="48"/>
      <c r="C142" s="3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66"/>
      <c r="O142" s="66"/>
      <c r="P142" s="46"/>
      <c r="Q142" s="46"/>
      <c r="R142" s="46"/>
      <c r="S142" s="46"/>
      <c r="T142" s="46"/>
      <c r="U142" s="46"/>
      <c r="V142" s="46"/>
    </row>
    <row r="143" spans="1:22" ht="15.95">
      <c r="A143" s="30"/>
      <c r="B143" s="48"/>
      <c r="C143" s="3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66"/>
      <c r="O143" s="66"/>
      <c r="P143" s="46"/>
      <c r="Q143" s="46"/>
      <c r="R143" s="46"/>
      <c r="S143" s="46"/>
      <c r="T143" s="46"/>
      <c r="U143" s="46"/>
      <c r="V143" s="46"/>
    </row>
    <row r="144" spans="1:22" ht="15.95">
      <c r="A144" s="30"/>
      <c r="B144" s="48"/>
      <c r="C144" s="3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66"/>
      <c r="O144" s="66"/>
      <c r="P144" s="46"/>
      <c r="Q144" s="46"/>
      <c r="R144" s="46"/>
      <c r="S144" s="46"/>
      <c r="T144" s="46"/>
      <c r="U144" s="46"/>
      <c r="V144" s="46"/>
    </row>
    <row r="145" spans="1:22" ht="15.95">
      <c r="A145" s="30"/>
      <c r="B145" s="48"/>
      <c r="C145" s="3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66"/>
      <c r="O145" s="66"/>
      <c r="P145" s="46"/>
      <c r="Q145" s="46"/>
      <c r="R145" s="46"/>
      <c r="S145" s="46"/>
      <c r="T145" s="46"/>
      <c r="U145" s="46"/>
      <c r="V145" s="46"/>
    </row>
    <row r="146" spans="1:22" ht="15.95">
      <c r="A146" s="30"/>
      <c r="B146" s="48"/>
      <c r="C146" s="3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66"/>
      <c r="O146" s="66"/>
      <c r="P146" s="46"/>
      <c r="Q146" s="46"/>
      <c r="R146" s="46"/>
      <c r="S146" s="46"/>
      <c r="T146" s="46"/>
      <c r="U146" s="46"/>
      <c r="V146" s="46"/>
    </row>
    <row r="147" spans="1:22" ht="15.95">
      <c r="A147" s="30"/>
      <c r="B147" s="48"/>
      <c r="C147" s="3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66"/>
      <c r="O147" s="66"/>
      <c r="P147" s="46"/>
      <c r="Q147" s="46"/>
      <c r="R147" s="46"/>
      <c r="S147" s="46"/>
      <c r="T147" s="46"/>
      <c r="U147" s="46"/>
      <c r="V147" s="46"/>
    </row>
    <row r="148" spans="1:22" ht="15.95">
      <c r="A148" s="30"/>
      <c r="B148" s="48"/>
      <c r="C148" s="3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66"/>
      <c r="O148" s="66"/>
      <c r="P148" s="46"/>
      <c r="Q148" s="46"/>
      <c r="R148" s="46"/>
      <c r="S148" s="46"/>
      <c r="T148" s="46"/>
      <c r="U148" s="46"/>
      <c r="V148" s="46"/>
    </row>
    <row r="149" spans="1:22" ht="15.95">
      <c r="A149" s="30"/>
      <c r="B149" s="48"/>
      <c r="C149" s="3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66"/>
      <c r="O149" s="66"/>
      <c r="P149" s="46"/>
      <c r="Q149" s="46"/>
      <c r="R149" s="46"/>
      <c r="S149" s="46"/>
      <c r="T149" s="46"/>
      <c r="U149" s="46"/>
      <c r="V149" s="46"/>
    </row>
    <row r="150" spans="1:22" ht="15.95">
      <c r="A150" s="30"/>
      <c r="B150" s="48"/>
      <c r="C150" s="3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66"/>
      <c r="O150" s="66"/>
      <c r="P150" s="46"/>
      <c r="Q150" s="46"/>
      <c r="R150" s="46"/>
      <c r="S150" s="46"/>
      <c r="T150" s="46"/>
      <c r="U150" s="46"/>
      <c r="V150" s="46"/>
    </row>
    <row r="151" spans="1:22" ht="15.95">
      <c r="A151" s="30"/>
      <c r="B151" s="48"/>
      <c r="C151" s="3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66"/>
      <c r="O151" s="66"/>
      <c r="P151" s="46"/>
      <c r="Q151" s="46"/>
      <c r="R151" s="46"/>
      <c r="S151" s="46"/>
      <c r="T151" s="46"/>
      <c r="U151" s="46"/>
      <c r="V151" s="46"/>
    </row>
    <row r="152" spans="1:22" ht="15.95">
      <c r="A152" s="30"/>
      <c r="B152" s="48"/>
      <c r="C152" s="3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66"/>
      <c r="O152" s="66"/>
      <c r="P152" s="46"/>
      <c r="Q152" s="46"/>
      <c r="R152" s="46"/>
      <c r="S152" s="46"/>
      <c r="T152" s="46"/>
      <c r="U152" s="46"/>
      <c r="V152" s="46"/>
    </row>
    <row r="153" spans="1:22" ht="15.95">
      <c r="A153" s="30"/>
      <c r="B153" s="48"/>
      <c r="C153" s="3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66"/>
      <c r="O153" s="66"/>
      <c r="P153" s="46"/>
      <c r="Q153" s="46"/>
      <c r="R153" s="46"/>
      <c r="S153" s="46"/>
      <c r="T153" s="46"/>
      <c r="U153" s="46"/>
      <c r="V153" s="46"/>
    </row>
    <row r="154" spans="1:22" ht="15.95">
      <c r="A154" s="30"/>
      <c r="B154" s="48"/>
      <c r="C154" s="3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66"/>
      <c r="O154" s="66"/>
      <c r="P154" s="46"/>
      <c r="Q154" s="46"/>
      <c r="R154" s="46"/>
      <c r="S154" s="46"/>
      <c r="T154" s="46"/>
      <c r="U154" s="46"/>
      <c r="V154" s="46"/>
    </row>
    <row r="155" spans="1:22" ht="15.95">
      <c r="A155" s="30"/>
      <c r="B155" s="48"/>
      <c r="C155" s="3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66"/>
      <c r="O155" s="66"/>
      <c r="P155" s="46"/>
      <c r="Q155" s="46"/>
      <c r="R155" s="46"/>
      <c r="S155" s="46"/>
      <c r="T155" s="46"/>
      <c r="U155" s="46"/>
      <c r="V155" s="46"/>
    </row>
    <row r="156" spans="1:22" ht="15.95">
      <c r="A156" s="30"/>
      <c r="B156" s="48"/>
      <c r="C156" s="3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66"/>
      <c r="O156" s="66"/>
      <c r="P156" s="46"/>
      <c r="Q156" s="46"/>
      <c r="R156" s="46"/>
      <c r="S156" s="46"/>
      <c r="T156" s="46"/>
      <c r="U156" s="46"/>
      <c r="V156" s="46"/>
    </row>
    <row r="157" spans="1:22" ht="15.95">
      <c r="A157" s="30"/>
      <c r="B157" s="48"/>
      <c r="C157" s="3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66"/>
      <c r="O157" s="66"/>
      <c r="P157" s="46"/>
      <c r="Q157" s="46"/>
      <c r="R157" s="46"/>
      <c r="S157" s="46"/>
      <c r="T157" s="46"/>
      <c r="U157" s="46"/>
      <c r="V157" s="46"/>
    </row>
    <row r="158" spans="1:22" ht="15.95">
      <c r="A158" s="30"/>
      <c r="B158" s="48"/>
      <c r="C158" s="3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66"/>
      <c r="O158" s="66"/>
      <c r="P158" s="46"/>
      <c r="Q158" s="46"/>
      <c r="R158" s="46"/>
      <c r="S158" s="46"/>
      <c r="T158" s="46"/>
      <c r="U158" s="46"/>
      <c r="V158" s="46"/>
    </row>
    <row r="159" spans="1:22" ht="15.95">
      <c r="A159" s="30"/>
      <c r="B159" s="48"/>
      <c r="C159" s="3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66"/>
      <c r="O159" s="66"/>
      <c r="P159" s="46"/>
      <c r="Q159" s="46"/>
      <c r="R159" s="46"/>
      <c r="S159" s="46"/>
      <c r="T159" s="46"/>
      <c r="U159" s="46"/>
      <c r="V159" s="46"/>
    </row>
    <row r="160" spans="1:22" ht="15.95">
      <c r="A160" s="30"/>
      <c r="B160" s="48"/>
      <c r="C160" s="3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66"/>
      <c r="O160" s="66"/>
      <c r="P160" s="46"/>
      <c r="Q160" s="46"/>
      <c r="R160" s="46"/>
      <c r="S160" s="46"/>
      <c r="T160" s="46"/>
      <c r="U160" s="46"/>
      <c r="V160" s="46"/>
    </row>
    <row r="161" spans="1:22" ht="15.95">
      <c r="A161" s="30"/>
      <c r="B161" s="48"/>
      <c r="C161" s="3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66"/>
      <c r="O161" s="66"/>
      <c r="P161" s="46"/>
      <c r="Q161" s="46"/>
      <c r="R161" s="46"/>
      <c r="S161" s="46"/>
      <c r="T161" s="46"/>
      <c r="U161" s="46"/>
      <c r="V161" s="46"/>
    </row>
    <row r="162" spans="1:22" ht="15.95">
      <c r="A162" s="30"/>
      <c r="B162" s="48"/>
      <c r="C162" s="3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66"/>
      <c r="O162" s="66"/>
      <c r="P162" s="46"/>
      <c r="Q162" s="46"/>
      <c r="R162" s="46"/>
      <c r="S162" s="46"/>
      <c r="T162" s="46"/>
      <c r="U162" s="46"/>
      <c r="V162" s="46"/>
    </row>
    <row r="163" spans="1:22" ht="15.95">
      <c r="A163" s="30"/>
      <c r="B163" s="48"/>
      <c r="C163" s="3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66"/>
      <c r="O163" s="66"/>
      <c r="P163" s="46"/>
      <c r="Q163" s="46"/>
      <c r="R163" s="46"/>
      <c r="S163" s="46"/>
      <c r="T163" s="46"/>
      <c r="U163" s="46"/>
      <c r="V163" s="46"/>
    </row>
    <row r="164" spans="1:22" ht="15.95">
      <c r="A164" s="30"/>
      <c r="B164" s="48"/>
      <c r="C164" s="3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66"/>
      <c r="O164" s="66"/>
      <c r="P164" s="46"/>
      <c r="Q164" s="46"/>
      <c r="R164" s="46"/>
      <c r="S164" s="46"/>
      <c r="T164" s="46"/>
      <c r="U164" s="46"/>
      <c r="V164" s="46"/>
    </row>
    <row r="165" spans="1:22" ht="15.95">
      <c r="A165" s="30"/>
      <c r="B165" s="48"/>
      <c r="C165" s="3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66"/>
      <c r="O165" s="66"/>
      <c r="P165" s="46"/>
      <c r="Q165" s="46"/>
      <c r="R165" s="46"/>
      <c r="S165" s="46"/>
      <c r="T165" s="46"/>
      <c r="U165" s="46"/>
      <c r="V165" s="46"/>
    </row>
    <row r="166" spans="1:22" ht="15.95">
      <c r="A166" s="30"/>
      <c r="B166" s="48"/>
      <c r="C166" s="3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66"/>
      <c r="O166" s="66"/>
      <c r="P166" s="46"/>
      <c r="Q166" s="46"/>
      <c r="R166" s="46"/>
      <c r="S166" s="46"/>
      <c r="T166" s="46"/>
      <c r="U166" s="46"/>
      <c r="V166" s="46"/>
    </row>
    <row r="167" spans="1:22" ht="15.95">
      <c r="A167" s="30"/>
      <c r="B167" s="48"/>
      <c r="C167" s="3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66"/>
      <c r="O167" s="66"/>
      <c r="P167" s="46"/>
      <c r="Q167" s="46"/>
      <c r="R167" s="46"/>
      <c r="S167" s="46"/>
      <c r="T167" s="46"/>
      <c r="U167" s="46"/>
      <c r="V167" s="46"/>
    </row>
    <row r="168" spans="1:22" ht="15.95">
      <c r="A168" s="30"/>
      <c r="B168" s="48"/>
      <c r="C168" s="3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66"/>
      <c r="O168" s="66"/>
      <c r="P168" s="46"/>
      <c r="Q168" s="46"/>
      <c r="R168" s="46"/>
      <c r="S168" s="46"/>
      <c r="T168" s="46"/>
      <c r="U168" s="46"/>
      <c r="V168" s="46"/>
    </row>
    <row r="169" spans="1:22" ht="15.95">
      <c r="A169" s="30"/>
      <c r="B169" s="48"/>
      <c r="C169" s="3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66"/>
      <c r="O169" s="66"/>
      <c r="P169" s="46"/>
      <c r="Q169" s="46"/>
      <c r="R169" s="46"/>
      <c r="S169" s="46"/>
      <c r="T169" s="46"/>
      <c r="U169" s="46"/>
      <c r="V169" s="46"/>
    </row>
    <row r="170" spans="1:22" ht="15.95">
      <c r="A170" s="30"/>
      <c r="B170" s="48"/>
      <c r="C170" s="3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66"/>
      <c r="O170" s="66"/>
      <c r="P170" s="46"/>
      <c r="Q170" s="46"/>
      <c r="R170" s="46"/>
      <c r="S170" s="46"/>
      <c r="T170" s="46"/>
      <c r="U170" s="46"/>
      <c r="V170" s="46"/>
    </row>
    <row r="171" spans="1:22" ht="15.95">
      <c r="A171" s="30"/>
      <c r="B171" s="48"/>
      <c r="C171" s="3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66"/>
      <c r="O171" s="66"/>
      <c r="P171" s="46"/>
      <c r="Q171" s="46"/>
      <c r="R171" s="46"/>
      <c r="S171" s="46"/>
      <c r="T171" s="46"/>
      <c r="U171" s="46"/>
      <c r="V171" s="46"/>
    </row>
    <row r="172" spans="1:22" ht="15.95">
      <c r="A172" s="30"/>
      <c r="B172" s="48"/>
      <c r="C172" s="3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66"/>
      <c r="O172" s="66"/>
      <c r="P172" s="46"/>
      <c r="Q172" s="46"/>
      <c r="R172" s="46"/>
      <c r="S172" s="46"/>
      <c r="T172" s="46"/>
      <c r="U172" s="46"/>
      <c r="V172" s="46"/>
    </row>
  </sheetData>
  <mergeCells count="53">
    <mergeCell ref="F122:I124"/>
    <mergeCell ref="A123:A124"/>
    <mergeCell ref="A1:A8"/>
    <mergeCell ref="B1:R7"/>
    <mergeCell ref="S1:U9"/>
    <mergeCell ref="B8:K8"/>
    <mergeCell ref="L8:R8"/>
    <mergeCell ref="S11:T11"/>
    <mergeCell ref="U41:U43"/>
    <mergeCell ref="B41:R41"/>
    <mergeCell ref="B74:U77"/>
    <mergeCell ref="A85:A89"/>
    <mergeCell ref="B85:E88"/>
    <mergeCell ref="F85:I89"/>
    <mergeCell ref="B89:C89"/>
    <mergeCell ref="B90:C90"/>
    <mergeCell ref="D90:E90"/>
    <mergeCell ref="F90:I90"/>
    <mergeCell ref="F91:I91"/>
    <mergeCell ref="F92:I92"/>
    <mergeCell ref="F93:I93"/>
    <mergeCell ref="F94:I94"/>
    <mergeCell ref="F95:I95"/>
    <mergeCell ref="F96:I96"/>
    <mergeCell ref="F97:I97"/>
    <mergeCell ref="F98:I98"/>
    <mergeCell ref="F99:I99"/>
    <mergeCell ref="F100:I100"/>
    <mergeCell ref="F101:I101"/>
    <mergeCell ref="F102:I102"/>
    <mergeCell ref="F103:I103"/>
    <mergeCell ref="F104:I104"/>
    <mergeCell ref="F105:I105"/>
    <mergeCell ref="F106:I106"/>
    <mergeCell ref="F107:I107"/>
    <mergeCell ref="F108:I108"/>
    <mergeCell ref="F109:I109"/>
    <mergeCell ref="F115:I115"/>
    <mergeCell ref="F116:I116"/>
    <mergeCell ref="B123:B124"/>
    <mergeCell ref="C123:C124"/>
    <mergeCell ref="F110:I110"/>
    <mergeCell ref="F111:I111"/>
    <mergeCell ref="F112:I112"/>
    <mergeCell ref="F113:I113"/>
    <mergeCell ref="F114:I114"/>
    <mergeCell ref="D123:D124"/>
    <mergeCell ref="E123:E124"/>
    <mergeCell ref="F117:I117"/>
    <mergeCell ref="F118:I118"/>
    <mergeCell ref="F119:I119"/>
    <mergeCell ref="F120:I120"/>
    <mergeCell ref="F121:I121"/>
  </mergeCells>
  <printOptions verticalCentered="1"/>
  <pageMargins left="0.25" right="0.25" top="0.75" bottom="0.75" header="0" footer="0"/>
  <pageSetup paperSize="8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1:I10"/>
  <sheetViews>
    <sheetView workbookViewId="0"/>
  </sheetViews>
  <sheetFormatPr defaultColWidth="11.25" defaultRowHeight="15" customHeight="1"/>
  <cols>
    <col min="1" max="3" width="11.125" customWidth="1"/>
    <col min="4" max="4" width="32.375" customWidth="1"/>
    <col min="5" max="5" width="14.375" customWidth="1"/>
    <col min="6" max="6" width="23.625" customWidth="1"/>
    <col min="7" max="26" width="11.125" customWidth="1"/>
  </cols>
  <sheetData>
    <row r="1" spans="2:9" ht="15" customHeight="1">
      <c r="B1" s="47"/>
      <c r="C1" s="47"/>
      <c r="D1" s="37"/>
      <c r="E1" s="37"/>
      <c r="F1" s="38"/>
      <c r="G1" s="47"/>
      <c r="H1" s="47"/>
      <c r="I1" s="47"/>
    </row>
    <row r="2" spans="2:9" ht="15" customHeight="1">
      <c r="B2" s="47"/>
      <c r="C2" s="47"/>
      <c r="D2" s="37"/>
      <c r="E2" s="37"/>
      <c r="F2" s="37"/>
      <c r="G2" s="47"/>
      <c r="H2" s="47"/>
      <c r="I2" s="47"/>
    </row>
    <row r="3" spans="2:9" ht="15" customHeight="1">
      <c r="B3" s="39"/>
      <c r="C3" s="47"/>
      <c r="D3" s="37"/>
      <c r="E3" s="40"/>
      <c r="F3" s="41"/>
      <c r="G3" s="47"/>
      <c r="H3" s="47"/>
      <c r="I3" s="47"/>
    </row>
    <row r="4" spans="2:9" ht="15" customHeight="1">
      <c r="B4" s="42"/>
      <c r="C4" s="47"/>
      <c r="D4" s="37"/>
      <c r="E4" s="40"/>
      <c r="F4" s="41"/>
      <c r="G4" s="47"/>
      <c r="H4" s="47"/>
      <c r="I4" s="37"/>
    </row>
    <row r="5" spans="2:9" ht="15" customHeight="1">
      <c r="B5" s="43"/>
      <c r="C5" s="47"/>
      <c r="D5" s="37"/>
      <c r="E5" s="40"/>
      <c r="F5" s="41"/>
      <c r="G5" s="47"/>
      <c r="H5" s="47"/>
      <c r="I5" s="47"/>
    </row>
    <row r="6" spans="2:9" ht="15" customHeight="1">
      <c r="B6" s="44"/>
      <c r="C6" s="47"/>
      <c r="D6" s="37"/>
      <c r="E6" s="40"/>
      <c r="F6" s="41"/>
      <c r="G6" s="47"/>
      <c r="H6" s="47"/>
      <c r="I6" s="47"/>
    </row>
    <row r="7" spans="2:9" ht="15" customHeight="1">
      <c r="B7" s="43"/>
      <c r="C7" s="47"/>
      <c r="D7" s="37"/>
      <c r="E7" s="40"/>
      <c r="F7" s="41"/>
      <c r="G7" s="47"/>
      <c r="H7" s="47"/>
      <c r="I7" s="47"/>
    </row>
    <row r="8" spans="2:9" ht="15" customHeight="1">
      <c r="B8" s="44"/>
      <c r="C8" s="47"/>
      <c r="D8" s="37"/>
      <c r="E8" s="40"/>
      <c r="F8" s="41"/>
      <c r="G8" s="47"/>
      <c r="H8" s="47"/>
      <c r="I8" s="47"/>
    </row>
    <row r="9" spans="2:9" ht="15" customHeight="1">
      <c r="B9" s="45"/>
      <c r="C9" s="47"/>
      <c r="D9" s="37"/>
      <c r="E9" s="40"/>
      <c r="F9" s="41"/>
      <c r="G9" s="47"/>
      <c r="H9" s="47"/>
      <c r="I9" s="47"/>
    </row>
    <row r="10" spans="2:9" ht="15" customHeight="1">
      <c r="B10" s="47"/>
      <c r="C10" s="47"/>
      <c r="D10" s="37"/>
      <c r="E10" s="40"/>
      <c r="F10" s="41"/>
      <c r="G10" s="47"/>
      <c r="H10" s="47"/>
      <c r="I10" s="47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Hanno Liiva</dc:creator>
  <cp:keywords/>
  <dc:description/>
  <cp:lastModifiedBy>Doris Nõmme</cp:lastModifiedBy>
  <cp:revision/>
  <dcterms:created xsi:type="dcterms:W3CDTF">2024-10-26T07:09:51Z</dcterms:created>
  <dcterms:modified xsi:type="dcterms:W3CDTF">2025-11-15T12:31:05Z</dcterms:modified>
  <cp:category/>
  <cp:contentStatus/>
</cp:coreProperties>
</file>