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64CFD21-F60D-4522-AD46-F799214B52FB}" xr6:coauthVersionLast="47" xr6:coauthVersionMax="47" xr10:uidLastSave="{00000000-0000-0000-0000-000000000000}"/>
  <bookViews>
    <workbookView xWindow="28680" yWindow="-6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D16" i="1"/>
  <c r="D9" i="1"/>
  <c r="D17" i="1"/>
  <c r="E22" i="1" l="1"/>
  <c r="F22" i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<sst xmlns="http://schemas.openxmlformats.org/spreadsheetml/2006/main" count="26" uniqueCount="26">
  <si>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</si>
  <si>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</si>
  <si>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</si>
  <si>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</si>
  <si>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</si>
  <si>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</si>
  <si>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</si>
  <si>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</si>
  <si>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</si>
  <si>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</si>
  <si>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</si>
  <si>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</si>
  <si>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</si>
  <si>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</si>
  <si>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</si>
  <si>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</si>
  <si>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</si>
  <si>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</si>
  <si>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</si>
  <si>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</si>
  <si>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</si>
  <si>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</si>
  <si>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</si>
  <si>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</si>
  <si>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</si>
  <si>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August 2024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</si>
</sst>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August 2024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Row],[August 2024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E25" sqref="E25"/>
    </sheetView>
  </sheetViews>
  <sheetFormatPr defaultRowHeight="15" x14ac:dyDescent="0.25"/>
  <cols>
    <col min="2" max="2" width="42.42578125" bestFit="1" customWidth="1"/>
    <col min="3" max="3" width="31.140625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53014580.849837601</v>
      </c>
      <c r="D3" s="2">
        <f>Table4[[#This Row],[August 2024 Outstanding]]/$C$22</f>
        <v>4.9169047428503365E-2</v>
      </c>
      <c r="E3" s="4">
        <v>634.38372093023258</v>
      </c>
      <c r="F3" s="2">
        <v>1.5075581395348868E-2</v>
      </c>
      <c r="G3" s="5">
        <f>Table4[[#This Row],[Failure ]]*Table4[[#This Row],[August 2024 Outstanding]]</f>
        <v>799225.62874203012</v>
      </c>
      <c r="L3" s="6"/>
    </row>
    <row r="4" spans="2:12" x14ac:dyDescent="0.25">
      <c r="B4" t="s">
        <v>6</v>
      </c>
      <c r="C4" s="3">
        <v>8991202.0135513172</v>
      </c>
      <c r="D4" s="2">
        <f>Table4[[#This Row],[August 2024 Outstanding]]/$C$22</f>
        <v>8.3390046880831639E-3</v>
      </c>
      <c r="E4" s="4">
        <v>689.47222222222217</v>
      </c>
      <c r="F4" s="2">
        <v>9.76944444444444E-3</v>
      </c>
      <c r="G4" s="5">
        <f>Table4[[#This Row],[Failure ]]*Table4[[#This Row],[August 2024 Outstanding]]</f>
        <v>87839.048560166571</v>
      </c>
      <c r="L4" s="6"/>
    </row>
    <row r="5" spans="2:12" x14ac:dyDescent="0.25">
      <c r="B5" t="s">
        <v>7</v>
      </c>
      <c r="C5" s="3">
        <v>131016660.79551783</v>
      </c>
      <c r="D5" s="2">
        <f>Table4[[#This Row],[August 2024 Outstanding]]/$C$22</f>
        <v>0.12151306876924384</v>
      </c>
      <c r="E5" s="4">
        <v>696.96875</v>
      </c>
      <c r="F5" s="2">
        <v>1.0103125000000003E-2</v>
      </c>
      <c r="G5" s="5">
        <f>Table4[[#This Row],[Failure ]]*Table4[[#This Row],[August 2024 Outstanding]]</f>
        <v>1323677.7010997164</v>
      </c>
      <c r="L5" s="6"/>
    </row>
    <row r="6" spans="2:12" x14ac:dyDescent="0.25">
      <c r="B6" t="s">
        <v>8</v>
      </c>
      <c r="C6" s="3">
        <v>1113630.3393003934</v>
      </c>
      <c r="D6" s="2">
        <f>Table4[[#This Row],[August 2024 Outstanding]]/$C$22</f>
        <v>1.0328506251134318E-3</v>
      </c>
      <c r="E6" s="4">
        <v>694.84615384615381</v>
      </c>
      <c r="F6" s="2">
        <v>1.0088461538461534E-2</v>
      </c>
      <c r="G6" s="5">
        <f>Table4[[#This Row],[Failure ]]*Table4[[#This Row],[August 2024 Outstanding]]</f>
        <v>11234.816846095886</v>
      </c>
      <c r="L6" s="6"/>
    </row>
    <row r="7" spans="2:12" x14ac:dyDescent="0.25">
      <c r="B7" t="s">
        <v>9</v>
      </c>
      <c r="C7" s="3">
        <v>14602954.788654355</v>
      </c>
      <c r="D7" s="2">
        <f>Table4[[#This Row],[August 2024 Outstanding]]/$C$22</f>
        <v>1.3543696188665346E-2</v>
      </c>
      <c r="E7" s="4">
        <v>686.04761904761904</v>
      </c>
      <c r="F7" s="2">
        <v>1.0270899470899491E-2</v>
      </c>
      <c r="G7" s="5">
        <f>Table4[[#This Row],[Failure ]]*Table4[[#This Row],[August 2024 Outstanding]]</f>
        <v>149985.48061235921</v>
      </c>
      <c r="L7" s="6"/>
    </row>
    <row r="8" spans="2:12" x14ac:dyDescent="0.25">
      <c r="B8" t="s">
        <v>10</v>
      </c>
      <c r="C8" s="3">
        <v>356162.16508693557</v>
      </c>
      <c r="D8" s="2">
        <f>Table4[[#This Row],[August 2024 Outstanding]]/$C$22</f>
        <v>3.3032713088877746E-4</v>
      </c>
      <c r="E8" s="4">
        <v>673.83333333333337</v>
      </c>
      <c r="F8" s="2">
        <v>1.0625000000000001E-2</v>
      </c>
      <c r="G8" s="5">
        <f>Table4[[#This Row],[Failure ]]*Table4[[#This Row],[August 2024 Outstanding]]</f>
        <v>3784.2230040486907</v>
      </c>
      <c r="L8" s="6"/>
    </row>
    <row r="9" spans="2:12" x14ac:dyDescent="0.25">
      <c r="B9" t="s">
        <v>11</v>
      </c>
      <c r="C9" s="3">
        <v>808866.08438292786</v>
      </c>
      <c r="D9" s="2">
        <f>Table4[[#This Row],[August 2024 Outstanding]]/$C$22</f>
        <v>7.5019313986434766E-4</v>
      </c>
      <c r="E9" s="4">
        <v>687</v>
      </c>
      <c r="F9" s="2">
        <v>9.4800000000000006E-3</v>
      </c>
      <c r="G9" s="5">
        <f>Table4[[#This Row],[Failure ]]*Table4[[#This Row],[August 2024 Outstanding]]</f>
        <v>7668.0504799501568</v>
      </c>
      <c r="L9" s="6"/>
    </row>
    <row r="10" spans="2:12" x14ac:dyDescent="0.25">
      <c r="B10" t="s">
        <v>12</v>
      </c>
      <c r="C10" s="3">
        <v>191541317.31347954</v>
      </c>
      <c r="D10" s="2">
        <f>Table4[[#This Row],[August 2024 Outstanding]]/$C$22</f>
        <v>0.17764743141477346</v>
      </c>
      <c r="E10" s="4">
        <v>714.27678571428567</v>
      </c>
      <c r="F10" s="2">
        <v>7.7598214285714302E-3</v>
      </c>
      <c r="G10" s="5">
        <f>Table4[[#This Row],[Failure ]]*Table4[[#This Row],[August 2024 Outstanding]]</f>
        <v>1486326.4185459383</v>
      </c>
      <c r="L10" s="6"/>
    </row>
    <row r="11" spans="2:12" x14ac:dyDescent="0.25">
      <c r="B11" t="s">
        <v>13</v>
      </c>
      <c r="C11" s="3">
        <v>47924051.221440621</v>
      </c>
      <c r="D11" s="2">
        <f>Table4[[#This Row],[August 2024 Outstanding]]/$C$22</f>
        <v>4.4447770966018242E-2</v>
      </c>
      <c r="E11" s="4">
        <v>691.06451612903231</v>
      </c>
      <c r="F11" s="2">
        <v>9.9354838709677391E-3</v>
      </c>
      <c r="G11" s="5">
        <f>Table4[[#This Row],[Failure ]]*Table4[[#This Row],[August 2024 Outstanding]]</f>
        <v>476148.63794205507</v>
      </c>
      <c r="L11" s="6"/>
    </row>
    <row r="12" spans="2:12" x14ac:dyDescent="0.25">
      <c r="B12" t="s">
        <v>14</v>
      </c>
      <c r="C12" s="3">
        <v>178635140.09734043</v>
      </c>
      <c r="D12" s="2">
        <f>Table4[[#This Row],[August 2024 Outstanding]]/$C$22</f>
        <v>0.16567743317111186</v>
      </c>
      <c r="E12" s="4">
        <v>705.04347826086962</v>
      </c>
      <c r="F12" s="2">
        <v>7.9260869565217339E-3</v>
      </c>
      <c r="G12" s="5">
        <f>Table4[[#This Row],[Failure ]]*Table4[[#This Row],[August 2024 Outstanding]]</f>
        <v>1415877.6539019626</v>
      </c>
      <c r="I12" s="7"/>
      <c r="L12" s="6"/>
    </row>
    <row r="13" spans="2:12" x14ac:dyDescent="0.25">
      <c r="B13" t="s">
        <v>15</v>
      </c>
      <c r="C13" s="3">
        <v>25864515.087910432</v>
      </c>
      <c r="D13" s="2">
        <f>Table4[[#This Row],[August 2024 Outstanding]]/$C$22</f>
        <v>2.3988373550945553E-2</v>
      </c>
      <c r="E13" s="4">
        <v>722.83333333333337</v>
      </c>
      <c r="F13" s="2">
        <v>8.1011904761904823E-3</v>
      </c>
      <c r="G13" s="5">
        <f>Table4[[#This Row],[Failure ]]*Table4[[#This Row],[August 2024 Outstanding]]</f>
        <v>209533.36330146503</v>
      </c>
      <c r="L13" s="6"/>
    </row>
    <row r="14" spans="2:12" x14ac:dyDescent="0.25">
      <c r="B14" t="s">
        <v>16</v>
      </c>
      <c r="C14" s="3">
        <v>21981184.531216424</v>
      </c>
      <c r="D14" s="2">
        <f>Table4[[#This Row],[August 2024 Outstanding]]/$C$22</f>
        <v>2.0386729224765258E-2</v>
      </c>
      <c r="E14" s="4">
        <v>612.25</v>
      </c>
      <c r="F14" s="2">
        <v>1.7524999999999999E-2</v>
      </c>
      <c r="G14" s="5">
        <f>Table4[[#This Row],[Failure ]]*Table4[[#This Row],[August 2024 Outstanding]]</f>
        <v>385220.25890956778</v>
      </c>
      <c r="L14" s="6"/>
    </row>
    <row r="15" spans="2:12" x14ac:dyDescent="0.25">
      <c r="B15" t="s">
        <v>17</v>
      </c>
      <c r="C15" s="3">
        <v>26344527.202658501</v>
      </c>
      <c r="D15" s="2">
        <f>Table4[[#This Row],[August 2024 Outstanding]]/$C$22</f>
        <v>2.4433566893191438E-2</v>
      </c>
      <c r="E15" s="4">
        <v>681.25263157894733</v>
      </c>
      <c r="F15" s="2">
        <v>1.055263157894736E-2</v>
      </c>
      <c r="G15" s="5">
        <f>Table4[[#This Row],[Failure ]]*Table4[[#This Row],[August 2024 Outstanding]]</f>
        <v>278004.08969121188</v>
      </c>
      <c r="L15" s="6"/>
    </row>
    <row r="16" spans="2:12" x14ac:dyDescent="0.25">
      <c r="B16" t="s">
        <v>18</v>
      </c>
      <c r="C16" s="3">
        <v>3945135.9077686113</v>
      </c>
      <c r="D16" s="2">
        <f>Table4[[#This Row],[August 2024 Outstanding]]/$C$22</f>
        <v>3.6589664852845994E-3</v>
      </c>
      <c r="E16" s="4">
        <v>725.74226804123714</v>
      </c>
      <c r="F16" s="2">
        <v>7.6896907216494805E-3</v>
      </c>
      <c r="G16" s="5">
        <f>Table4[[#This Row],[Failure ]]*Table4[[#This Row],[August 2024 Outstanding]]</f>
        <v>30336.87498561449</v>
      </c>
      <c r="L16" s="6"/>
    </row>
    <row r="17" spans="2:12" x14ac:dyDescent="0.25">
      <c r="B17" t="s">
        <v>19</v>
      </c>
      <c r="C17" s="3">
        <v>23521.233382397055</v>
      </c>
      <c r="D17" s="2">
        <f>Table4[[#This Row],[August 2024 Outstanding]]/$C$22</f>
        <v>2.1815067123359521E-5</v>
      </c>
      <c r="E17" s="4">
        <v>691.5</v>
      </c>
      <c r="F17" s="2">
        <v>9.7499999999999965E-3</v>
      </c>
      <c r="G17" s="5">
        <f>Table4[[#This Row],[Failure ]]*Table4[[#This Row],[August 2024 Outstanding]]</f>
        <v>229.33202547837121</v>
      </c>
      <c r="L17" s="6"/>
    </row>
    <row r="18" spans="2:12" x14ac:dyDescent="0.25">
      <c r="B18" t="s">
        <v>20</v>
      </c>
      <c r="C18" s="3">
        <v>100387261.81904921</v>
      </c>
      <c r="D18" s="2">
        <f>Table4[[#This Row],[August 2024 Outstanding]]/$C$22</f>
        <v>9.3105443039894112E-2</v>
      </c>
      <c r="E18" s="4">
        <v>691.76666666666665</v>
      </c>
      <c r="F18" s="2">
        <v>1.0266666666666662E-2</v>
      </c>
      <c r="G18" s="5">
        <f>Table4[[#This Row],[Failure ]]*Table4[[#This Row],[August 2024 Outstanding]]</f>
        <v>1030642.5546755714</v>
      </c>
      <c r="L18" s="6"/>
    </row>
    <row r="19" spans="2:12" x14ac:dyDescent="0.25">
      <c r="B19" t="s">
        <v>21</v>
      </c>
      <c r="C19" s="3">
        <v>41065536.337379634</v>
      </c>
      <c r="D19" s="2">
        <f>Table4[[#This Row],[August 2024 Outstanding]]/$C$22</f>
        <v>3.8086754086932156E-2</v>
      </c>
      <c r="E19" s="4">
        <v>696.66666666666663</v>
      </c>
      <c r="F19" s="2">
        <v>9.5381818181818363E-3</v>
      </c>
      <c r="G19" s="5">
        <f>Table4[[#This Row],[Failure ]]*Table4[[#This Row],[August 2024 Outstanding]]</f>
        <v>391690.55204707995</v>
      </c>
      <c r="L19" s="6"/>
    </row>
    <row r="20" spans="2:12" x14ac:dyDescent="0.25">
      <c r="B20" t="s">
        <v>22</v>
      </c>
      <c r="C20" s="3">
        <v>53348121.687389359</v>
      </c>
      <c r="D20" s="2">
        <f>Table4[[#This Row],[August 2024 Outstanding]]/$C$22</f>
        <v>4.9478394121394841E-2</v>
      </c>
      <c r="E20" s="4">
        <v>651.04999999999995</v>
      </c>
      <c r="F20" s="2">
        <v>1.3271666666666673E-2</v>
      </c>
      <c r="G20" s="5">
        <f>Table4[[#This Row],[Failure ]]*Table4[[#This Row],[August 2024 Outstanding]]</f>
        <v>708018.48832780274</v>
      </c>
      <c r="L20" s="6"/>
    </row>
    <row r="21" spans="2:12" x14ac:dyDescent="0.25">
      <c r="B21" t="s">
        <v>23</v>
      </c>
      <c r="C21" s="3">
        <v>177246082.47465354</v>
      </c>
      <c r="D21" s="2">
        <f>Table4[[#This Row],[August 2024 Outstanding]]/$C$22</f>
        <v>0.16438913400820288</v>
      </c>
      <c r="E21" s="4">
        <v>683.67857142857144</v>
      </c>
      <c r="F21" s="2">
        <v>1.043214285714286E-2</v>
      </c>
      <c r="G21" s="5">
        <f>Table4[[#This Row],[Failure ]]*Table4[[#This Row],[August 2024 Outstanding]]</f>
        <v>1849056.4532445113</v>
      </c>
      <c r="L21" s="6"/>
    </row>
    <row r="22" spans="2:12" ht="15.75" thickBot="1" x14ac:dyDescent="0.3">
      <c r="B22" s="8" t="s">
        <v>24</v>
      </c>
      <c r="C22" s="9">
        <f>SUM(C3:C21)</f>
        <v>1078210451.95</v>
      </c>
      <c r="D22" s="10">
        <f>SUM(D3:D21)</f>
        <v>1</v>
      </c>
      <c r="E22" s="14">
        <f>SUMPRODUCT(D3:D21,E3:E21)</f>
        <v>691.4757405866161</v>
      </c>
      <c r="F22" s="15">
        <f>SUMPRODUCT(D3:D21,F3:F21)</f>
        <v>9.8723765918717378E-3</v>
      </c>
      <c r="G22" s="16">
        <f>Table4[[#This Row],[Failure ]]*Table4[[#This Row],[August 2024 Outstanding]]</f>
        <v>10644499.626942627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40BCAF-C6FF-41FD-930A-9820ED794D89}"/>
</file>

<file path=customXml/itemProps2.xml><?xml version="1.0" encoding="utf-8"?>
<ds:datastoreItem xmlns:ds="http://schemas.openxmlformats.org/officeDocument/2006/customXml" ds:itemID="{AFB689A7-5114-4605-A2DD-D0D410BEF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2024-09-11T23:21:31Z</dcterms:modified>
</cp:coreProperties>
</file>