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0BB209FF-E79E-42BE-A921-DB113D00C6E5}" xr6:coauthVersionLast="47" xr6:coauthVersionMax="47" xr10:uidLastSave="{00000000-0000-0000-0000-000000000000}"/>
  <bookViews>
    <workbookView xWindow="-120" yWindow="-120" windowWidth="29040" windowHeight="15840" xr2:uid="{4F70608B-E910-48D1-9173-69FC2A7D14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10" i="1" l="1"/>
  <c r="G17" i="1"/>
  <c r="G18" i="1"/>
  <c r="G19" i="1"/>
  <c r="G21" i="1"/>
  <c r="G20" i="1"/>
  <c r="G16" i="1"/>
  <c r="G15" i="1"/>
  <c r="G14" i="1"/>
  <c r="G13" i="1"/>
  <c r="G12" i="1"/>
  <c r="G11" i="1"/>
  <c r="G9" i="1"/>
  <c r="G8" i="1"/>
  <c r="G7" i="1"/>
  <c r="G6" i="1"/>
  <c r="G5" i="1"/>
  <c r="C22" i="1"/>
  <c r="D3" i="1" l="1"/>
  <c r="D11" i="1"/>
  <c r="D19" i="1"/>
  <c r="D10" i="1"/>
  <c r="D4" i="1"/>
  <c r="D12" i="1"/>
  <c r="D20" i="1"/>
  <c r="D21" i="1"/>
  <c r="D18" i="1"/>
  <c r="D5" i="1"/>
  <c r="D13" i="1"/>
  <c r="D6" i="1"/>
  <c r="D14" i="1"/>
  <c r="D7" i="1"/>
  <c r="D15" i="1"/>
  <c r="D8" i="1"/>
  <c r="D16" i="1"/>
  <c r="D9" i="1"/>
  <c r="D17" i="1"/>
  <c r="E22" i="1" l="1"/>
  <c r="F22" i="1"/>
  <c r="G22" i="1" s="1"/>
  <c r="D22" i="1"/>
</calcChain>
</file>

<file path=xl/sharedStrings.xml><?xml version="1.0" encoding="utf-8"?>
<sst xmlns="http://schemas.openxmlformats.org/spreadsheetml/2006/main" count="26" uniqueCount="26">
  <si>
    <t>Industry</t>
  </si>
  <si>
    <t>Portfolio Weight</t>
  </si>
  <si>
    <t xml:space="preserve">Equifax Score </t>
  </si>
  <si>
    <t xml:space="preserve">Failure </t>
  </si>
  <si>
    <t>Probability of Failure</t>
  </si>
  <si>
    <t>Accommodation and Food Services</t>
  </si>
  <si>
    <t>Administrative and Support Services</t>
  </si>
  <si>
    <t>Agriculture, Forestry and Fishing</t>
  </si>
  <si>
    <t>Arts and Recreation Services</t>
  </si>
  <si>
    <t>Construction</t>
  </si>
  <si>
    <t>Education and Training</t>
  </si>
  <si>
    <t>Electricity, Gas, Water and Waste Services</t>
  </si>
  <si>
    <t>Financial and Insurance Services</t>
  </si>
  <si>
    <t>Health Care and Social Assistance</t>
  </si>
  <si>
    <t>Information Media and Telecommunications</t>
  </si>
  <si>
    <t>Manufacturing</t>
  </si>
  <si>
    <t>Mining</t>
  </si>
  <si>
    <t xml:space="preserve">Other Services 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</si>
  <si>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</si>
  <si>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</si>
  <si>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</si>
  <si>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</si>
  <si>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</si>
  <si>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</si>
  <si>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Grand Total</t>
  </si>
  <si>
    <t>June 2024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</si>
</sst>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10" fontId="0" fillId="0" borderId="0" xfId="3" applyNumberFormat="1" applyFont="1"/>
    <xf numFmtId="164" fontId="0" fillId="0" borderId="0" xfId="0" applyNumberFormat="1"/>
    <xf numFmtId="1" fontId="0" fillId="0" borderId="0" xfId="0" applyNumberFormat="1"/>
    <xf numFmtId="44" fontId="0" fillId="0" borderId="0" xfId="2" applyFont="1"/>
    <xf numFmtId="10" fontId="0" fillId="0" borderId="0" xfId="3" applyNumberFormat="1" applyFont="1" applyFill="1"/>
    <xf numFmtId="43" fontId="0" fillId="0" borderId="0" xfId="1" applyFont="1"/>
    <xf numFmtId="0" fontId="2" fillId="0" borderId="1" xfId="0" applyFont="1" applyBorder="1"/>
    <xf numFmtId="44" fontId="2" fillId="0" borderId="1" xfId="2" applyFont="1" applyBorder="1"/>
    <xf numFmtId="10" fontId="2" fillId="0" borderId="1" xfId="3" applyNumberFormat="1" applyFont="1" applyBorder="1"/>
    <xf numFmtId="44" fontId="0" fillId="0" borderId="0" xfId="0" applyNumberFormat="1"/>
    <xf numFmtId="3" fontId="0" fillId="0" borderId="0" xfId="0" applyNumberFormat="1"/>
    <xf numFmtId="9" fontId="0" fillId="0" borderId="0" xfId="3" applyFont="1"/>
    <xf numFmtId="165" fontId="2" fillId="0" borderId="1" xfId="1" applyNumberFormat="1" applyFont="1" applyFill="1" applyBorder="1"/>
    <xf numFmtId="10" fontId="2" fillId="0" borderId="1" xfId="3" applyNumberFormat="1" applyFont="1" applyFill="1" applyBorder="1"/>
    <xf numFmtId="44" fontId="2" fillId="0" borderId="1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4CB303-AA4A-4E99-A8B4-E7B609C83D1F}" name="Table4" displayName="Table4" ref="B2:G22" totalsRowShown="0" headerRowDxfId="7" dataDxfId="6" dataCellStyle="Percent">
  <tableColumns count="6">
    <tableColumn id="1" xr3:uid="{93D52CE0-1C94-47D8-A25F-C4925E93654F}" name="Industry" dataDxfId="5"/>
    <tableColumn id="2" xr3:uid="{38026FD1-F25F-44ED-B859-49C7F20CF969}" name="June 2024 Outstanding" dataDxfId="4" dataCellStyle="Currency"/>
    <tableColumn id="3" xr3:uid="{8BF90F39-E9ED-43AA-B5EB-6BBFA01E8D80}" name="Portfolio Weight" dataDxfId="3" dataCellStyle="Percent"/>
    <tableColumn id="5" xr3:uid="{1DF56088-2144-44FE-B572-19EF22D63473}" name="Equifax Score " dataDxfId="2"/>
    <tableColumn id="7" xr3:uid="{08FF51CD-77D2-467B-8483-6EC306189E3A}" name="Failure " dataDxfId="1" dataCellStyle="Percent"/>
    <tableColumn id="8" xr3:uid="{29401FB2-EAFD-4022-AD99-38562815DE38}" name="Probability of Failure" dataDxfId="0" dataCellStyle="Currency">
      <calculatedColumnFormula>Table4[[#This Row],[Failure ]]*Table4[[#This Row],[June 2024 Outstanding]]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F456-CB7F-4419-B9EC-36E6A4272BEB}">
  <dimension ref="B2:L28"/>
  <sheetViews>
    <sheetView tabSelected="1" workbookViewId="0">
      <selection activeCell="H6" sqref="H6"/>
    </sheetView>
  </sheetViews>
  <sheetFormatPr defaultRowHeight="15" x14ac:dyDescent="0.25"/>
  <cols>
    <col min="2" max="2" width="42.42578125" bestFit="1" customWidth="1"/>
    <col min="3" max="3" width="31.140625" customWidth="1"/>
    <col min="4" max="4" width="18.7109375" bestFit="1" customWidth="1"/>
    <col min="5" max="5" width="17.42578125" bestFit="1" customWidth="1"/>
    <col min="6" max="6" width="10.42578125" bestFit="1" customWidth="1"/>
    <col min="7" max="7" width="24.28515625" bestFit="1" customWidth="1"/>
    <col min="9" max="9" width="14.28515625" bestFit="1" customWidth="1"/>
  </cols>
  <sheetData>
    <row r="2" spans="2:12" x14ac:dyDescent="0.25">
      <c r="B2" s="1" t="s">
        <v>0</v>
      </c>
      <c r="C2" s="1" t="s">
        <v>25</v>
      </c>
      <c r="D2" s="1" t="s">
        <v>1</v>
      </c>
      <c r="E2" s="1" t="s">
        <v>2</v>
      </c>
      <c r="F2" s="1" t="s">
        <v>3</v>
      </c>
      <c r="G2" s="1" t="s">
        <v>4</v>
      </c>
    </row>
    <row r="3" spans="2:12" x14ac:dyDescent="0.25">
      <c r="B3" t="s">
        <v>5</v>
      </c>
      <c r="C3" s="3">
        <v>46045817.83290942</v>
      </c>
      <c r="D3" s="2">
        <f>Table4[[#This Row],[June 2024 Outstanding]]/$C$22</f>
        <v>4.4687041355947456E-2</v>
      </c>
      <c r="E3" s="4">
        <v>622.08641975308637</v>
      </c>
      <c r="F3" s="2">
        <v>1.6155555555555576E-2</v>
      </c>
      <c r="G3" s="5">
        <f>Table4[[#This Row],[Failure ]]*Table4[[#This Row],[June 2024 Outstanding]]</f>
        <v>743895.76810055983</v>
      </c>
      <c r="L3" s="6"/>
    </row>
    <row r="4" spans="2:12" x14ac:dyDescent="0.25">
      <c r="B4" t="s">
        <v>6</v>
      </c>
      <c r="C4" s="3">
        <v>9055336.3345961757</v>
      </c>
      <c r="D4" s="2">
        <f>Table4[[#This Row],[June 2024 Outstanding]]/$C$22</f>
        <v>8.7881203618648939E-3</v>
      </c>
      <c r="E4" s="4">
        <v>684.94285714285718</v>
      </c>
      <c r="F4" s="2">
        <v>1.0422857142857142E-2</v>
      </c>
      <c r="G4" s="5">
        <f>Table4[[#This Row],[Failure ]]*Table4[[#This Row],[June 2024 Outstanding]]</f>
        <v>94382.476996019555</v>
      </c>
      <c r="L4" s="6"/>
    </row>
    <row r="5" spans="2:12" x14ac:dyDescent="0.25">
      <c r="B5" t="s">
        <v>7</v>
      </c>
      <c r="C5" s="3">
        <v>129190401.90428649</v>
      </c>
      <c r="D5" s="2">
        <f>Table4[[#This Row],[June 2024 Outstanding]]/$C$22</f>
        <v>0.12537809304718664</v>
      </c>
      <c r="E5" s="4">
        <v>692.28125</v>
      </c>
      <c r="F5" s="2">
        <v>1.0203125000000006E-2</v>
      </c>
      <c r="G5" s="5">
        <f>Table4[[#This Row],[Failure ]]*Table4[[#This Row],[June 2024 Outstanding]]</f>
        <v>1318145.8194296737</v>
      </c>
      <c r="L5" s="6"/>
    </row>
    <row r="6" spans="2:12" x14ac:dyDescent="0.25">
      <c r="B6" t="s">
        <v>8</v>
      </c>
      <c r="C6" s="3">
        <v>1254278.7845415538</v>
      </c>
      <c r="D6" s="2">
        <f>Table4[[#This Row],[June 2024 Outstanding]]/$C$22</f>
        <v>1.2172659875450491E-3</v>
      </c>
      <c r="E6" s="4">
        <v>691.73076923076928</v>
      </c>
      <c r="F6" s="2">
        <v>1.0342307692307684E-2</v>
      </c>
      <c r="G6" s="5">
        <f>Table4[[#This Row],[Failure ]]*Table4[[#This Row],[June 2024 Outstanding]]</f>
        <v>12972.137121662443</v>
      </c>
      <c r="L6" s="6"/>
    </row>
    <row r="7" spans="2:12" x14ac:dyDescent="0.25">
      <c r="B7" t="s">
        <v>9</v>
      </c>
      <c r="C7" s="3">
        <v>15369402.029816475</v>
      </c>
      <c r="D7" s="2">
        <f>Table4[[#This Row],[June 2024 Outstanding]]/$C$22</f>
        <v>1.491586286109396E-2</v>
      </c>
      <c r="E7" s="4">
        <v>684.06951871657759</v>
      </c>
      <c r="F7" s="2">
        <v>1.048395721925135E-2</v>
      </c>
      <c r="G7" s="5">
        <f>Table4[[#This Row],[Failure ]]*Table4[[#This Row],[June 2024 Outstanding]]</f>
        <v>161132.15336607079</v>
      </c>
      <c r="L7" s="6"/>
    </row>
    <row r="8" spans="2:12" x14ac:dyDescent="0.25">
      <c r="B8" t="s">
        <v>10</v>
      </c>
      <c r="C8" s="3">
        <v>367993.1702471897</v>
      </c>
      <c r="D8" s="2">
        <f>Table4[[#This Row],[June 2024 Outstanding]]/$C$22</f>
        <v>3.571339763627633E-4</v>
      </c>
      <c r="E8" s="4">
        <v>673.83333333333337</v>
      </c>
      <c r="F8" s="2">
        <v>1.0625000000000001E-2</v>
      </c>
      <c r="G8" s="5">
        <f>Table4[[#This Row],[Failure ]]*Table4[[#This Row],[June 2024 Outstanding]]</f>
        <v>3909.9274338763908</v>
      </c>
      <c r="L8" s="6"/>
    </row>
    <row r="9" spans="2:12" x14ac:dyDescent="0.25">
      <c r="B9" t="s">
        <v>11</v>
      </c>
      <c r="C9" s="3">
        <v>648128.64297936682</v>
      </c>
      <c r="D9" s="2">
        <f>Table4[[#This Row],[June 2024 Outstanding]]/$C$22</f>
        <v>6.290028679237172E-4</v>
      </c>
      <c r="E9" s="4">
        <v>687</v>
      </c>
      <c r="F9" s="2">
        <v>9.4800000000000006E-3</v>
      </c>
      <c r="G9" s="5">
        <f>Table4[[#This Row],[Failure ]]*Table4[[#This Row],[June 2024 Outstanding]]</f>
        <v>6144.2595354443974</v>
      </c>
      <c r="L9" s="6"/>
    </row>
    <row r="10" spans="2:12" x14ac:dyDescent="0.25">
      <c r="B10" t="s">
        <v>12</v>
      </c>
      <c r="C10" s="3">
        <v>182611493.43227956</v>
      </c>
      <c r="D10" s="2">
        <f>Table4[[#This Row],[June 2024 Outstanding]]/$C$22</f>
        <v>0.17722276947478399</v>
      </c>
      <c r="E10" s="4">
        <v>715.89743589743591</v>
      </c>
      <c r="F10" s="2">
        <v>7.6871794871794952E-3</v>
      </c>
      <c r="G10" s="5">
        <f>Table4[[#This Row],[Failure ]]*Table4[[#This Row],[June 2024 Outstanding]]</f>
        <v>1403767.3264358325</v>
      </c>
      <c r="L10" s="6"/>
    </row>
    <row r="11" spans="2:12" x14ac:dyDescent="0.25">
      <c r="B11" t="s">
        <v>13</v>
      </c>
      <c r="C11" s="3">
        <v>47308165.580648527</v>
      </c>
      <c r="D11" s="2">
        <f>Table4[[#This Row],[June 2024 Outstanding]]/$C$22</f>
        <v>4.5912138197825837E-2</v>
      </c>
      <c r="E11" s="4">
        <v>685.32142857142856</v>
      </c>
      <c r="F11" s="2">
        <v>1.0399999999999994E-2</v>
      </c>
      <c r="G11" s="5">
        <f>Table4[[#This Row],[Failure ]]*Table4[[#This Row],[June 2024 Outstanding]]</f>
        <v>492004.92203874438</v>
      </c>
      <c r="L11" s="6"/>
    </row>
    <row r="12" spans="2:12" x14ac:dyDescent="0.25">
      <c r="B12" t="s">
        <v>14</v>
      </c>
      <c r="C12" s="3">
        <v>176963585.09371495</v>
      </c>
      <c r="D12" s="2">
        <f>Table4[[#This Row],[June 2024 Outstanding]]/$C$22</f>
        <v>0.17174152654375599</v>
      </c>
      <c r="E12" s="4">
        <v>705.04347826086962</v>
      </c>
      <c r="F12" s="2">
        <v>7.9260869565217374E-3</v>
      </c>
      <c r="G12" s="5">
        <f>Table4[[#This Row],[Failure ]]*Table4[[#This Row],[June 2024 Outstanding]]</f>
        <v>1402628.7635906187</v>
      </c>
      <c r="I12" s="7"/>
      <c r="L12" s="6"/>
    </row>
    <row r="13" spans="2:12" x14ac:dyDescent="0.25">
      <c r="B13" t="s">
        <v>15</v>
      </c>
      <c r="C13" s="3">
        <v>11895216.040795151</v>
      </c>
      <c r="D13" s="2">
        <f>Table4[[#This Row],[June 2024 Outstanding]]/$C$22</f>
        <v>1.1544197414016385E-2</v>
      </c>
      <c r="E13" s="4">
        <v>718.12643678160919</v>
      </c>
      <c r="F13" s="2">
        <v>8.6954022988505759E-3</v>
      </c>
      <c r="G13" s="5">
        <f>Table4[[#This Row],[Failure ]]*Table4[[#This Row],[June 2024 Outstanding]]</f>
        <v>103433.68890645441</v>
      </c>
      <c r="L13" s="6"/>
    </row>
    <row r="14" spans="2:12" x14ac:dyDescent="0.25">
      <c r="B14" t="s">
        <v>16</v>
      </c>
      <c r="C14" s="3">
        <v>23345832.743412804</v>
      </c>
      <c r="D14" s="2">
        <f>Table4[[#This Row],[June 2024 Outstanding]]/$C$22</f>
        <v>2.2656915272515676E-2</v>
      </c>
      <c r="E14" s="4">
        <v>612.25</v>
      </c>
      <c r="F14" s="2">
        <v>1.7524999999999999E-2</v>
      </c>
      <c r="G14" s="5">
        <f>Table4[[#This Row],[Failure ]]*Table4[[#This Row],[June 2024 Outstanding]]</f>
        <v>409135.71882830939</v>
      </c>
      <c r="L14" s="6"/>
    </row>
    <row r="15" spans="2:12" x14ac:dyDescent="0.25">
      <c r="B15" t="s">
        <v>17</v>
      </c>
      <c r="C15" s="3">
        <v>26607203.604989897</v>
      </c>
      <c r="D15" s="2">
        <f>Table4[[#This Row],[June 2024 Outstanding]]/$C$22</f>
        <v>2.5822045601989703E-2</v>
      </c>
      <c r="E15" s="4">
        <v>683.88043478260875</v>
      </c>
      <c r="F15" s="2">
        <v>1.03336956521739E-2</v>
      </c>
      <c r="G15" s="5">
        <f>Table4[[#This Row],[Failure ]]*Table4[[#This Row],[June 2024 Outstanding]]</f>
        <v>274950.74420938984</v>
      </c>
      <c r="L15" s="6"/>
    </row>
    <row r="16" spans="2:12" x14ac:dyDescent="0.25">
      <c r="B16" t="s">
        <v>18</v>
      </c>
      <c r="C16" s="3">
        <v>4000568.2981190439</v>
      </c>
      <c r="D16" s="2">
        <f>Table4[[#This Row],[June 2024 Outstanding]]/$C$22</f>
        <v>3.8825146212859039E-3</v>
      </c>
      <c r="E16" s="4">
        <v>728.09</v>
      </c>
      <c r="F16" s="2">
        <v>7.6370000000000032E-3</v>
      </c>
      <c r="G16" s="5">
        <f>Table4[[#This Row],[Failure ]]*Table4[[#This Row],[June 2024 Outstanding]]</f>
        <v>30552.34009273515</v>
      </c>
      <c r="L16" s="6"/>
    </row>
    <row r="17" spans="2:12" x14ac:dyDescent="0.25">
      <c r="B17" t="s">
        <v>19</v>
      </c>
      <c r="C17" s="3">
        <v>23338.769810599304</v>
      </c>
      <c r="D17" s="2">
        <f>Table4[[#This Row],[June 2024 Outstanding]]/$C$22</f>
        <v>2.2650060761387731E-5</v>
      </c>
      <c r="E17" s="4">
        <v>691.5</v>
      </c>
      <c r="F17" s="2">
        <v>9.7499999999999965E-3</v>
      </c>
      <c r="G17" s="5">
        <f>Table4[[#This Row],[Failure ]]*Table4[[#This Row],[June 2024 Outstanding]]</f>
        <v>227.55300565334312</v>
      </c>
      <c r="L17" s="6"/>
    </row>
    <row r="18" spans="2:12" x14ac:dyDescent="0.25">
      <c r="B18" t="s">
        <v>20</v>
      </c>
      <c r="C18" s="3">
        <v>99358596.968667373</v>
      </c>
      <c r="D18" s="2">
        <f>Table4[[#This Row],[June 2024 Outstanding]]/$C$22</f>
        <v>9.6426601606246443E-2</v>
      </c>
      <c r="E18" s="4">
        <v>708.9375</v>
      </c>
      <c r="F18" s="2">
        <v>9.0499999999999938E-3</v>
      </c>
      <c r="G18" s="5">
        <f>Table4[[#This Row],[Failure ]]*Table4[[#This Row],[June 2024 Outstanding]]</f>
        <v>899195.30256643915</v>
      </c>
      <c r="L18" s="6"/>
    </row>
    <row r="19" spans="2:12" x14ac:dyDescent="0.25">
      <c r="B19" t="s">
        <v>21</v>
      </c>
      <c r="C19" s="3">
        <v>37831766.729547188</v>
      </c>
      <c r="D19" s="2">
        <f>Table4[[#This Row],[June 2024 Outstanding]]/$C$22</f>
        <v>3.6715380548709688E-2</v>
      </c>
      <c r="E19" s="4">
        <v>696.10843373493981</v>
      </c>
      <c r="F19" s="2">
        <v>9.569879518072302E-3</v>
      </c>
      <c r="G19" s="5">
        <f>Table4[[#This Row],[Failure ]]*Table4[[#This Row],[June 2024 Outstanding]]</f>
        <v>362045.44955758279</v>
      </c>
      <c r="L19" s="6"/>
    </row>
    <row r="20" spans="2:12" x14ac:dyDescent="0.25">
      <c r="B20" t="s">
        <v>22</v>
      </c>
      <c r="C20" s="3">
        <v>50598557.94387719</v>
      </c>
      <c r="D20" s="2">
        <f>Table4[[#This Row],[June 2024 Outstanding]]/$C$22</f>
        <v>4.9105433626880059E-2</v>
      </c>
      <c r="E20" s="4">
        <v>655.5090909090909</v>
      </c>
      <c r="F20" s="2">
        <v>1.2823636363636365E-2</v>
      </c>
      <c r="G20" s="5">
        <f>Table4[[#This Row],[Failure ]]*Table4[[#This Row],[June 2024 Outstanding]]</f>
        <v>648857.50759666518</v>
      </c>
      <c r="L20" s="6"/>
    </row>
    <row r="21" spans="2:12" x14ac:dyDescent="0.25">
      <c r="B21" t="s">
        <v>23</v>
      </c>
      <c r="C21" s="3">
        <v>167930815.06476104</v>
      </c>
      <c r="D21" s="2">
        <f>Table4[[#This Row],[June 2024 Outstanding]]/$C$22</f>
        <v>0.16297530657330442</v>
      </c>
      <c r="E21" s="4">
        <v>681.10526315789468</v>
      </c>
      <c r="F21" s="2">
        <v>1.065964912280702E-2</v>
      </c>
      <c r="G21" s="5">
        <f>Table4[[#This Row],[Failure ]]*Table4[[#This Row],[June 2024 Outstanding]]</f>
        <v>1790083.5654973479</v>
      </c>
      <c r="L21" s="6"/>
    </row>
    <row r="22" spans="2:12" ht="15.75" thickBot="1" x14ac:dyDescent="0.3">
      <c r="B22" s="8" t="s">
        <v>24</v>
      </c>
      <c r="C22" s="9">
        <f>SUM(C3:C21)</f>
        <v>1030406498.97</v>
      </c>
      <c r="D22" s="10">
        <f>SUM(D3:D21)</f>
        <v>0.99999999999999989</v>
      </c>
      <c r="E22" s="14">
        <f>SUMPRODUCT(D3:D21,E3:E21)</f>
        <v>691.53116889451121</v>
      </c>
      <c r="F22" s="15">
        <f>SUMPRODUCT(D3:D21,F3:F21)</f>
        <v>9.8577264744181426E-3</v>
      </c>
      <c r="G22" s="16">
        <f>Table4[[#This Row],[Failure ]]*Table4[[#This Row],[June 2024 Outstanding]]</f>
        <v>10157465.42430908</v>
      </c>
      <c r="I22" s="11"/>
      <c r="L22" s="6"/>
    </row>
    <row r="23" spans="2:12" ht="15.75" thickTop="1" x14ac:dyDescent="0.25"/>
    <row r="24" spans="2:12" x14ac:dyDescent="0.25">
      <c r="C24" s="12"/>
      <c r="F24" s="13"/>
      <c r="I24" s="13"/>
    </row>
    <row r="25" spans="2:12" x14ac:dyDescent="0.25">
      <c r="C25" s="12"/>
    </row>
    <row r="26" spans="2:12" x14ac:dyDescent="0.25">
      <c r="C26" s="12"/>
    </row>
    <row r="28" spans="2:12" x14ac:dyDescent="0.25">
      <c r="C28" s="11"/>
    </row>
  </sheetData>
  <phoneticPr fontId="3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19" ma:contentTypeDescription="Create a new document." ma:contentTypeScope="" ma:versionID="442b9fa8f55110f377286c441a78616e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d6e4cf3572d9b597fd974035923abfef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D8BAB0-E453-4075-AE1C-BA02870D9BF3}"/>
</file>

<file path=customXml/itemProps2.xml><?xml version="1.0" encoding="utf-8"?>
<ds:datastoreItem xmlns:ds="http://schemas.openxmlformats.org/officeDocument/2006/customXml" ds:itemID="{CA6891CA-4FD2-40FF-B2EE-66126C06C4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2023-01-15T23:27:56Z</dcterms:created>
  <dcterms:modified xsi:type="dcterms:W3CDTF">2024-07-10T02:26:05Z</dcterms:modified>
</cp:coreProperties>
</file>