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CF17D893-F399-4436-99D3-5B05DDB26D30}" xr6:coauthVersionLast="47" xr6:coauthVersionMax="47" xr10:uidLastSave="{00000000-0000-0000-0000-000000000000}"/>
  <bookViews>
    <workbookView xWindow="-120" yWindow="-120" windowWidth="29040" windowHeight="1584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3" i="1" l="1"/>
  <c r="D11" i="1"/>
  <c r="D19" i="1"/>
  <c r="D10" i="1"/>
  <c r="D4" i="1"/>
  <c r="D12" i="1"/>
  <c r="D20" i="1"/>
  <c r="D21" i="1"/>
  <c r="D18" i="1"/>
  <c r="D5" i="1"/>
  <c r="D13" i="1"/>
  <c r="D6" i="1"/>
  <c r="D14" i="1"/>
  <c r="D7" i="1"/>
  <c r="D15" i="1"/>
  <c r="D8" i="1"/>
  <c r="D16" i="1"/>
  <c r="D9" i="1"/>
  <c r="D17" i="1"/>
  <c r="E22" i="1" l="1"/>
  <c r="F22" i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<sst xmlns="http://schemas.openxmlformats.org/spreadsheetml/2006/main" count="26" uniqueCount="26">
  <si>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</si>
  <si>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</si>
  <si>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</si>
  <si>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</si>
  <si>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</si>
  <si>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</si>
  <si>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</si>
  <si>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</si>
  <si>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</si>
  <si>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</si>
  <si>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</si>
  <si>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</si>
  <si>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</si>
  <si>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</si>
  <si>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</si>
  <si>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</si>
  <si>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</si>
  <si>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</si>
  <si>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</si>
  <si>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</si>
  <si>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</si>
  <si>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</si>
  <si>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</si>
  <si>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</si>
  <si>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</si>
  <si>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May 2024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</si>
</sst>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May 2024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Row],[May 2024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K16" sqref="K16"/>
    </sheetView>
  </sheetViews>
  <sheetFormatPr defaultRowHeight="15" x14ac:dyDescent="0.25"/>
  <cols>
    <col min="2" max="2" width="42.42578125" bestFit="1" customWidth="1"/>
    <col min="3" max="3" width="31.140625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45355486.761758685</v>
      </c>
      <c r="D3" s="2">
        <f>Table4[[#This Row],[May 2024 Outstanding]]/$C$22</f>
        <v>4.4355093311358056E-2</v>
      </c>
      <c r="E3" s="4">
        <v>626.52499999999998</v>
      </c>
      <c r="F3" s="2">
        <v>1.5721250000000006E-2</v>
      </c>
      <c r="G3" s="5">
        <f>Table4[[#This Row],[Failure ]]*Table4[[#This Row],[May 2024 Outstanding]]</f>
        <v>713044.94625329901</v>
      </c>
      <c r="L3" s="6"/>
    </row>
    <row r="4" spans="2:12" x14ac:dyDescent="0.25">
      <c r="B4" t="s">
        <v>6</v>
      </c>
      <c r="C4" s="3">
        <v>7667123.3558447585</v>
      </c>
      <c r="D4" s="2">
        <f>Table4[[#This Row],[May 2024 Outstanding]]/$C$22</f>
        <v>7.4980117326162356E-3</v>
      </c>
      <c r="E4" s="4">
        <v>685.94285714285718</v>
      </c>
      <c r="F4" s="2">
        <v>1.0422857142857142E-2</v>
      </c>
      <c r="G4" s="5">
        <f>Table4[[#This Row],[Failure ]]*Table4[[#This Row],[May 2024 Outstanding]]</f>
        <v>79913.331434633365</v>
      </c>
      <c r="L4" s="6"/>
    </row>
    <row r="5" spans="2:12" x14ac:dyDescent="0.25">
      <c r="B5" t="s">
        <v>7</v>
      </c>
      <c r="C5" s="3">
        <v>128429821.12130509</v>
      </c>
      <c r="D5" s="2">
        <f>Table4[[#This Row],[May 2024 Outstanding]]/$C$22</f>
        <v>0.12559708001192721</v>
      </c>
      <c r="E5" s="4">
        <v>689.69696969696975</v>
      </c>
      <c r="F5" s="2">
        <v>1.0478787878787884E-2</v>
      </c>
      <c r="G5" s="5">
        <f>Table4[[#This Row],[Failure ]]*Table4[[#This Row],[May 2024 Outstanding]]</f>
        <v>1345788.852840828</v>
      </c>
      <c r="L5" s="6"/>
    </row>
    <row r="6" spans="2:12" x14ac:dyDescent="0.25">
      <c r="B6" t="s">
        <v>8</v>
      </c>
      <c r="C6" s="3">
        <v>1242546.9242159196</v>
      </c>
      <c r="D6" s="2">
        <f>Table4[[#This Row],[May 2024 Outstanding]]/$C$22</f>
        <v>1.2151404097333297E-3</v>
      </c>
      <c r="E6" s="4">
        <v>692.73076923076928</v>
      </c>
      <c r="F6" s="2">
        <v>1.0342307692307684E-2</v>
      </c>
      <c r="G6" s="5">
        <f>Table4[[#This Row],[Failure ]]*Table4[[#This Row],[May 2024 Outstanding]]</f>
        <v>12850.802612371557</v>
      </c>
      <c r="L6" s="6"/>
    </row>
    <row r="7" spans="2:12" x14ac:dyDescent="0.25">
      <c r="B7" t="s">
        <v>9</v>
      </c>
      <c r="C7" s="3">
        <v>12492666.547493633</v>
      </c>
      <c r="D7" s="2">
        <f>Table4[[#This Row],[May 2024 Outstanding]]/$C$22</f>
        <v>1.2217119250254857E-2</v>
      </c>
      <c r="E7" s="4">
        <v>684.21693121693124</v>
      </c>
      <c r="F7" s="2">
        <v>1.0580423280423292E-2</v>
      </c>
      <c r="G7" s="5">
        <f>Table4[[#This Row],[Failure ]]*Table4[[#This Row],[May 2024 Outstanding]]</f>
        <v>132177.69997366692</v>
      </c>
      <c r="L7" s="6"/>
    </row>
    <row r="8" spans="2:12" x14ac:dyDescent="0.25">
      <c r="B8" t="s">
        <v>10</v>
      </c>
      <c r="C8" s="3">
        <v>371514.16996633151</v>
      </c>
      <c r="D8" s="2">
        <f>Table4[[#This Row],[May 2024 Outstanding]]/$C$22</f>
        <v>3.6331978448177958E-4</v>
      </c>
      <c r="E8" s="4">
        <v>674.83333333333337</v>
      </c>
      <c r="F8" s="2">
        <v>1.0625000000000001E-2</v>
      </c>
      <c r="G8" s="5">
        <f>Table4[[#This Row],[Failure ]]*Table4[[#This Row],[May 2024 Outstanding]]</f>
        <v>3947.3380558922727</v>
      </c>
      <c r="L8" s="6"/>
    </row>
    <row r="9" spans="2:12" x14ac:dyDescent="0.25">
      <c r="B9" t="s">
        <v>11</v>
      </c>
      <c r="C9" s="3">
        <v>594941.62251126836</v>
      </c>
      <c r="D9" s="2">
        <f>Table4[[#This Row],[May 2024 Outstanding]]/$C$22</f>
        <v>5.8181915938663455E-4</v>
      </c>
      <c r="E9" s="4">
        <v>688</v>
      </c>
      <c r="F9" s="2">
        <v>9.4800000000000006E-3</v>
      </c>
      <c r="G9" s="5">
        <f>Table4[[#This Row],[Failure ]]*Table4[[#This Row],[May 2024 Outstanding]]</f>
        <v>5640.0465814068248</v>
      </c>
      <c r="L9" s="6"/>
    </row>
    <row r="10" spans="2:12" x14ac:dyDescent="0.25">
      <c r="B10" t="s">
        <v>12</v>
      </c>
      <c r="C10" s="3">
        <v>184076318.14482179</v>
      </c>
      <c r="D10" s="2">
        <f>Table4[[#This Row],[May 2024 Outstanding]]/$C$22</f>
        <v>0.18001619761269674</v>
      </c>
      <c r="E10" s="4">
        <v>713.44827586206895</v>
      </c>
      <c r="F10" s="2">
        <v>7.9017241379310457E-3</v>
      </c>
      <c r="G10" s="5">
        <f>Table4[[#This Row],[Failure ]]*Table4[[#This Row],[May 2024 Outstanding]]</f>
        <v>1454520.2863064129</v>
      </c>
      <c r="L10" s="6"/>
    </row>
    <row r="11" spans="2:12" x14ac:dyDescent="0.25">
      <c r="B11" t="s">
        <v>13</v>
      </c>
      <c r="C11" s="3">
        <v>43837300.502173372</v>
      </c>
      <c r="D11" s="2">
        <f>Table4[[#This Row],[May 2024 Outstanding]]/$C$22</f>
        <v>4.2870393266980951E-2</v>
      </c>
      <c r="E11" s="4">
        <v>689.52</v>
      </c>
      <c r="F11" s="2">
        <v>1.0195999999999995E-2</v>
      </c>
      <c r="G11" s="5">
        <f>Table4[[#This Row],[Failure ]]*Table4[[#This Row],[May 2024 Outstanding]]</f>
        <v>446965.1159201595</v>
      </c>
      <c r="L11" s="6"/>
    </row>
    <row r="12" spans="2:12" x14ac:dyDescent="0.25">
      <c r="B12" t="s">
        <v>14</v>
      </c>
      <c r="C12" s="3">
        <v>171536745.86209837</v>
      </c>
      <c r="D12" s="2">
        <f>Table4[[#This Row],[May 2024 Outstanding]]/$C$22</f>
        <v>0.16775320721406498</v>
      </c>
      <c r="E12" s="4">
        <v>706.04347826086962</v>
      </c>
      <c r="F12" s="2">
        <v>7.9260869565217374E-3</v>
      </c>
      <c r="G12" s="5">
        <f>Table4[[#This Row],[Failure ]]*Table4[[#This Row],[May 2024 Outstanding]]</f>
        <v>1359615.1639417619</v>
      </c>
      <c r="I12" s="7"/>
      <c r="L12" s="6"/>
    </row>
    <row r="13" spans="2:12" x14ac:dyDescent="0.25">
      <c r="B13" t="s">
        <v>15</v>
      </c>
      <c r="C13" s="3">
        <v>12002901.602466168</v>
      </c>
      <c r="D13" s="2">
        <f>Table4[[#This Row],[May 2024 Outstanding]]/$C$22</f>
        <v>1.1738156915412461E-2</v>
      </c>
      <c r="E13" s="4">
        <v>719.68965517241384</v>
      </c>
      <c r="F13" s="2">
        <v>8.5781609195402318E-3</v>
      </c>
      <c r="G13" s="5">
        <f>Table4[[#This Row],[Failure ]]*Table4[[#This Row],[May 2024 Outstanding]]</f>
        <v>102962.8214473621</v>
      </c>
      <c r="L13" s="6"/>
    </row>
    <row r="14" spans="2:12" x14ac:dyDescent="0.25">
      <c r="B14" t="s">
        <v>16</v>
      </c>
      <c r="C14" s="3">
        <v>23746750.024041317</v>
      </c>
      <c r="D14" s="2">
        <f>Table4[[#This Row],[May 2024 Outstanding]]/$C$22</f>
        <v>2.3222974514429066E-2</v>
      </c>
      <c r="E14" s="4">
        <v>613.25</v>
      </c>
      <c r="F14" s="2">
        <v>1.7524999999999999E-2</v>
      </c>
      <c r="G14" s="5">
        <f>Table4[[#This Row],[Failure ]]*Table4[[#This Row],[May 2024 Outstanding]]</f>
        <v>416161.79417132406</v>
      </c>
      <c r="L14" s="6"/>
    </row>
    <row r="15" spans="2:12" x14ac:dyDescent="0.25">
      <c r="B15" t="s">
        <v>17</v>
      </c>
      <c r="C15" s="3">
        <v>26430063.935433246</v>
      </c>
      <c r="D15" s="2">
        <f>Table4[[#This Row],[May 2024 Outstanding]]/$C$22</f>
        <v>2.5847103311648904E-2</v>
      </c>
      <c r="E15" s="4">
        <v>680.30681818181813</v>
      </c>
      <c r="F15" s="2">
        <v>1.0640909090909085E-2</v>
      </c>
      <c r="G15" s="5">
        <f>Table4[[#This Row],[Failure ]]*Table4[[#This Row],[May 2024 Outstanding]]</f>
        <v>281239.90760385996</v>
      </c>
      <c r="L15" s="6"/>
    </row>
    <row r="16" spans="2:12" x14ac:dyDescent="0.25">
      <c r="B16" t="s">
        <v>18</v>
      </c>
      <c r="C16" s="3">
        <v>4030983.3230883642</v>
      </c>
      <c r="D16" s="2">
        <f>Table4[[#This Row],[May 2024 Outstanding]]/$C$22</f>
        <v>3.942073036748062E-3</v>
      </c>
      <c r="E16" s="4">
        <v>729.13131313131316</v>
      </c>
      <c r="F16" s="2">
        <v>7.6505050505050482E-3</v>
      </c>
      <c r="G16" s="5">
        <f>Table4[[#This Row],[Failure ]]*Table4[[#This Row],[May 2024 Outstanding]]</f>
        <v>30839.058271789152</v>
      </c>
      <c r="L16" s="6"/>
    </row>
    <row r="17" spans="2:12" x14ac:dyDescent="0.25">
      <c r="B17" t="s">
        <v>19</v>
      </c>
      <c r="C17" s="3">
        <v>7340.6398214475666</v>
      </c>
      <c r="D17" s="2">
        <f>Table4[[#This Row],[May 2024 Outstanding]]/$C$22</f>
        <v>7.1787293554062703E-6</v>
      </c>
      <c r="E17" s="4">
        <v>692.5</v>
      </c>
      <c r="F17" s="2">
        <v>9.7499999999999965E-3</v>
      </c>
      <c r="G17" s="5">
        <f>Table4[[#This Row],[Failure ]]*Table4[[#This Row],[May 2024 Outstanding]]</f>
        <v>71.571238259113755</v>
      </c>
      <c r="L17" s="6"/>
    </row>
    <row r="18" spans="2:12" x14ac:dyDescent="0.25">
      <c r="B18" t="s">
        <v>20</v>
      </c>
      <c r="C18" s="3">
        <v>98842732.317661852</v>
      </c>
      <c r="D18" s="2">
        <f>Table4[[#This Row],[May 2024 Outstanding]]/$C$22</f>
        <v>9.6662585458039504E-2</v>
      </c>
      <c r="E18" s="4">
        <v>715.4375</v>
      </c>
      <c r="F18" s="2">
        <v>8.6437499999999969E-3</v>
      </c>
      <c r="G18" s="5">
        <f>Table4[[#This Row],[Failure ]]*Table4[[#This Row],[May 2024 Outstanding]]</f>
        <v>854371.86747078935</v>
      </c>
      <c r="L18" s="6"/>
    </row>
    <row r="19" spans="2:12" x14ac:dyDescent="0.25">
      <c r="B19" t="s">
        <v>21</v>
      </c>
      <c r="C19" s="3">
        <v>50853098.894719861</v>
      </c>
      <c r="D19" s="2">
        <f>Table4[[#This Row],[May 2024 Outstanding]]/$C$22</f>
        <v>4.9731446131205774E-2</v>
      </c>
      <c r="E19" s="4">
        <v>699.39759036144574</v>
      </c>
      <c r="F19" s="2">
        <v>9.3337349397590464E-3</v>
      </c>
      <c r="G19" s="5">
        <f>Table4[[#This Row],[Failure ]]*Table4[[#This Row],[May 2024 Outstanding]]</f>
        <v>474649.3459486689</v>
      </c>
      <c r="L19" s="6"/>
    </row>
    <row r="20" spans="2:12" x14ac:dyDescent="0.25">
      <c r="B20" t="s">
        <v>22</v>
      </c>
      <c r="C20" s="3">
        <v>50326738.238926254</v>
      </c>
      <c r="D20" s="2">
        <f>Table4[[#This Row],[May 2024 Outstanding]]/$C$22</f>
        <v>4.9216695267086781E-2</v>
      </c>
      <c r="E20" s="4">
        <v>657.92307692307691</v>
      </c>
      <c r="F20" s="2">
        <v>1.2809615384615383E-2</v>
      </c>
      <c r="G20" s="5">
        <f>Table4[[#This Row],[Failure ]]*Table4[[#This Row],[May 2024 Outstanding]]</f>
        <v>644666.16040286107</v>
      </c>
      <c r="L20" s="6"/>
    </row>
    <row r="21" spans="2:12" x14ac:dyDescent="0.25">
      <c r="B21" t="s">
        <v>23</v>
      </c>
      <c r="C21" s="3">
        <v>160709121.61165231</v>
      </c>
      <c r="D21" s="2">
        <f>Table4[[#This Row],[May 2024 Outstanding]]/$C$22</f>
        <v>0.15716440488257313</v>
      </c>
      <c r="E21" s="4">
        <v>682.28571428571433</v>
      </c>
      <c r="F21" s="2">
        <v>1.0701785714285717E-2</v>
      </c>
      <c r="G21" s="5">
        <f>Table4[[#This Row],[Failure ]]*Table4[[#This Row],[May 2024 Outstanding]]</f>
        <v>1719874.5818189869</v>
      </c>
      <c r="L21" s="6"/>
    </row>
    <row r="22" spans="2:12" ht="15.75" thickBot="1" x14ac:dyDescent="0.3">
      <c r="B22" s="8" t="s">
        <v>24</v>
      </c>
      <c r="C22" s="9">
        <f>SUM(C3:C21)</f>
        <v>1022554195.6000001</v>
      </c>
      <c r="D22" s="10">
        <f>SUM(D3:D21)</f>
        <v>0.99999999999999989</v>
      </c>
      <c r="E22" s="14">
        <f>SUMPRODUCT(D3:D21,E3:E21)</f>
        <v>692.53886198181362</v>
      </c>
      <c r="F22" s="15">
        <f>SUMPRODUCT(D3:D21,F3:F21)</f>
        <v>9.8569843394756603E-3</v>
      </c>
      <c r="G22" s="16">
        <f>Table4[[#This Row],[Failure ]]*Table4[[#This Row],[May 2024 Outstanding]]</f>
        <v>10079300.692294333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8" ma:contentTypeDescription="Create a new document." ma:contentTypeScope="" ma:versionID="79e178a70f71d3e075d094a990d3b6a5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ad6c4d4468f2aff70769908ba9d9cb8b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55B298-ACBD-4394-B8BE-304D79035A1F}"/>
</file>

<file path=customXml/itemProps2.xml><?xml version="1.0" encoding="utf-8"?>
<ds:datastoreItem xmlns:ds="http://schemas.openxmlformats.org/officeDocument/2006/customXml" ds:itemID="{0779CDA2-1D2D-4D5F-A682-073AA283E7A7}"/>
</file>

<file path=customXml/itemProps3.xml><?xml version="1.0" encoding="utf-8"?>
<ds:datastoreItem xmlns:ds="http://schemas.openxmlformats.org/officeDocument/2006/customXml" ds:itemID="{46DE5CF5-D69C-4D7E-9FDD-497029271F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2023-01-15T23:27:56Z</dcterms:created>
  <dcterms:modified xsi:type="dcterms:W3CDTF">2024-06-16T23:45:34Z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