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26CA9F0-881D-43A3-8320-5632D42850CC}" xr6:coauthVersionLast="47" xr6:coauthVersionMax="47" xr10:uidLastSave="{00000000-0000-0000-0000-000000000000}"/>
  <bookViews>
    <workbookView xWindow="-110" yWindow="-110" windowWidth="19420" windowHeight="11620" xr2:uid="{4F70608B-E910-48D1-9173-69FC2A7D141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<sst xmlns="http://schemas.openxmlformats.org/spreadsheetml/2006/main" count="26" uniqueCount="26">
  <si>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</si>
  <si>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April 2024 Outstanding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</si>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</sst>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April 2024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Row],[April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/>
  </sheetViews>
  <sheetFormatPr defaultRowHeight="14.45"/>
  <cols>
    <col min="2" max="2" width="42.42578125" bestFit="1" customWidth="1"/>
    <col min="3" max="3" width="31.140625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12">
      <c r="B3" t="s">
        <v>6</v>
      </c>
      <c r="C3" s="3">
        <v>43693852.648897901</v>
      </c>
      <c r="D3" s="2">
        <f>Table4[[#This Row],[April 2024 Outstanding]]/$C$22</f>
        <v>4.3759452767486398E-2</v>
      </c>
      <c r="E3" s="4">
        <v>630.71428571428567</v>
      </c>
      <c r="F3" s="2">
        <v>1.5661038961038973E-2</v>
      </c>
      <c r="G3" s="5">
        <f>Table4[[#This Row],[Failure ]]*Table4[[#This Row],[April 2024 Outstanding]]</f>
        <v>684291.12869228597</v>
      </c>
      <c r="L3" s="6"/>
    </row>
    <row r="4" spans="2:12">
      <c r="B4" t="s">
        <v>7</v>
      </c>
      <c r="C4" s="3">
        <v>7716365.7391484641</v>
      </c>
      <c r="D4" s="2">
        <f>Table4[[#This Row],[April 2024 Outstanding]]/$C$22</f>
        <v>7.7279507671758133E-3</v>
      </c>
      <c r="E4" s="4">
        <v>683.83333333333337</v>
      </c>
      <c r="F4" s="2">
        <v>1.0669444444444441E-2</v>
      </c>
      <c r="G4" s="5">
        <f>Table4[[#This Row],[Failure ]]*Table4[[#This Row],[April 2024 Outstanding]]</f>
        <v>82329.335566859008</v>
      </c>
      <c r="L4" s="6"/>
    </row>
    <row r="5" spans="2:12">
      <c r="B5" t="s">
        <v>8</v>
      </c>
      <c r="C5" s="3">
        <v>126197660.86191452</v>
      </c>
      <c r="D5" s="2">
        <f>Table4[[#This Row],[April 2024 Outstanding]]/$C$22</f>
        <v>0.12638712873934466</v>
      </c>
      <c r="E5" s="4">
        <v>689.27272727272725</v>
      </c>
      <c r="F5" s="2">
        <v>1.0603030303030307E-2</v>
      </c>
      <c r="G5" s="5">
        <f>Table4[[#This Row],[Failure ]]*Table4[[#This Row],[April 2024 Outstanding]]</f>
        <v>1338077.6222904213</v>
      </c>
      <c r="L5" s="6"/>
    </row>
    <row r="6" spans="2:12">
      <c r="B6" t="s">
        <v>9</v>
      </c>
      <c r="C6" s="3">
        <v>1178989.8315227034</v>
      </c>
      <c r="D6" s="2">
        <f>Table4[[#This Row],[April 2024 Outstanding]]/$C$22</f>
        <v>1.1807599174289292E-3</v>
      </c>
      <c r="E6" s="4">
        <v>692.08333333333337</v>
      </c>
      <c r="F6" s="2">
        <v>1.0370833333333327E-2</v>
      </c>
      <c r="G6" s="5">
        <f>Table4[[#This Row],[Failure ]]*Table4[[#This Row],[April 2024 Outstanding]]</f>
        <v>12227.107044416696</v>
      </c>
      <c r="L6" s="6"/>
    </row>
    <row r="7" spans="2:12">
      <c r="B7" t="s">
        <v>10</v>
      </c>
      <c r="C7" s="3">
        <v>12787164.319383256</v>
      </c>
      <c r="D7" s="2">
        <f>Table4[[#This Row],[April 2024 Outstanding]]/$C$22</f>
        <v>1.2806362431815745E-2</v>
      </c>
      <c r="E7" s="4">
        <v>685.37765957446811</v>
      </c>
      <c r="F7" s="2">
        <v>1.0609042553191504E-2</v>
      </c>
      <c r="G7" s="5">
        <f>Table4[[#This Row],[Failure ]]*Table4[[#This Row],[April 2024 Outstanding]]</f>
        <v>135659.57039898905</v>
      </c>
      <c r="L7" s="6"/>
    </row>
    <row r="8" spans="2:12">
      <c r="B8" t="s">
        <v>11</v>
      </c>
      <c r="C8" s="3">
        <v>325037.8443245563</v>
      </c>
      <c r="D8" s="2">
        <f>Table4[[#This Row],[April 2024 Outstanding]]/$C$22</f>
        <v>3.255258425174549E-4</v>
      </c>
      <c r="E8" s="4">
        <v>682.25</v>
      </c>
      <c r="F8" s="2">
        <v>1.0049999999999998E-2</v>
      </c>
      <c r="G8" s="5">
        <f>Table4[[#This Row],[Failure ]]*Table4[[#This Row],[April 2024 Outstanding]]</f>
        <v>3266.6303354617903</v>
      </c>
      <c r="L8" s="6"/>
    </row>
    <row r="9" spans="2:12">
      <c r="B9" t="s">
        <v>12</v>
      </c>
      <c r="C9" s="3">
        <v>472513.02458528156</v>
      </c>
      <c r="D9" s="2">
        <f>Table4[[#This Row],[April 2024 Outstanding]]/$C$22</f>
        <v>4.7322243583121766E-4</v>
      </c>
      <c r="E9" s="4">
        <v>688</v>
      </c>
      <c r="F9" s="2">
        <v>9.4800000000000006E-3</v>
      </c>
      <c r="G9" s="5">
        <f>Table4[[#This Row],[Failure ]]*Table4[[#This Row],[April 2024 Outstanding]]</f>
        <v>4479.4234730684693</v>
      </c>
      <c r="L9" s="6"/>
    </row>
    <row r="10" spans="2:12">
      <c r="B10" t="s">
        <v>13</v>
      </c>
      <c r="C10" s="3">
        <v>180689448.57978418</v>
      </c>
      <c r="D10" s="2">
        <f>Table4[[#This Row],[April 2024 Outstanding]]/$C$22</f>
        <v>0.18096072814283326</v>
      </c>
      <c r="E10" s="4">
        <v>714.06611570247935</v>
      </c>
      <c r="F10" s="2">
        <v>7.8842975206611741E-3</v>
      </c>
      <c r="G10" s="5">
        <f>Table4[[#This Row],[Failure ]]*Table4[[#This Row],[April 2024 Outstanding]]</f>
        <v>1424609.3714472272</v>
      </c>
      <c r="L10" s="6"/>
    </row>
    <row r="11" spans="2:12">
      <c r="B11" t="s">
        <v>14</v>
      </c>
      <c r="C11" s="3">
        <v>43813065.409960151</v>
      </c>
      <c r="D11" s="2">
        <f>Table4[[#This Row],[April 2024 Outstanding]]/$C$22</f>
        <v>4.3878844509590342E-2</v>
      </c>
      <c r="E11" s="4">
        <v>689.52</v>
      </c>
      <c r="F11" s="2">
        <v>1.0195999999999995E-2</v>
      </c>
      <c r="G11" s="5">
        <f>Table4[[#This Row],[Failure ]]*Table4[[#This Row],[April 2024 Outstanding]]</f>
        <v>446718.01491995348</v>
      </c>
      <c r="L11" s="6"/>
    </row>
    <row r="12" spans="2:12">
      <c r="B12" t="s">
        <v>15</v>
      </c>
      <c r="C12" s="3">
        <v>167508368.63004279</v>
      </c>
      <c r="D12" s="2">
        <f>Table4[[#This Row],[April 2024 Outstanding]]/$C$22</f>
        <v>0.1677598586722461</v>
      </c>
      <c r="E12" s="4">
        <v>700.04</v>
      </c>
      <c r="F12" s="2">
        <v>8.4279999999999963E-3</v>
      </c>
      <c r="G12" s="5">
        <f>Table4[[#This Row],[Failure ]]*Table4[[#This Row],[April 2024 Outstanding]]</f>
        <v>1411760.5308139999</v>
      </c>
      <c r="I12" s="7"/>
      <c r="L12" s="6"/>
    </row>
    <row r="13" spans="2:12">
      <c r="B13" t="s">
        <v>16</v>
      </c>
      <c r="C13" s="3">
        <v>11500493.084170211</v>
      </c>
      <c r="D13" s="2">
        <f>Table4[[#This Row],[April 2024 Outstanding]]/$C$22</f>
        <v>1.1517759442351304E-2</v>
      </c>
      <c r="E13" s="4">
        <v>714.14942528735628</v>
      </c>
      <c r="F13" s="2">
        <v>9.0804597701149448E-3</v>
      </c>
      <c r="G13" s="5">
        <f>Table4[[#This Row],[Failure ]]*Table4[[#This Row],[April 2024 Outstanding]]</f>
        <v>104429.76478729275</v>
      </c>
      <c r="L13" s="6"/>
    </row>
    <row r="14" spans="2:12">
      <c r="B14" t="s">
        <v>17</v>
      </c>
      <c r="C14" s="3">
        <v>23980985.016274787</v>
      </c>
      <c r="D14" s="2">
        <f>Table4[[#This Row],[April 2024 Outstanding]]/$C$22</f>
        <v>2.4016989061822744E-2</v>
      </c>
      <c r="E14" s="4">
        <v>613.25</v>
      </c>
      <c r="F14" s="2">
        <v>1.7524999999999999E-2</v>
      </c>
      <c r="G14" s="5">
        <f>Table4[[#This Row],[Failure ]]*Table4[[#This Row],[April 2024 Outstanding]]</f>
        <v>420266.76241021563</v>
      </c>
      <c r="L14" s="6"/>
    </row>
    <row r="15" spans="2:12">
      <c r="B15" t="s">
        <v>18</v>
      </c>
      <c r="C15" s="3">
        <v>26320532.89647124</v>
      </c>
      <c r="D15" s="2">
        <f>Table4[[#This Row],[April 2024 Outstanding]]/$C$22</f>
        <v>2.6360049441125591E-2</v>
      </c>
      <c r="E15" s="4">
        <v>678.81609195402302</v>
      </c>
      <c r="F15" s="2">
        <v>1.0766666666666666E-2</v>
      </c>
      <c r="G15" s="5">
        <f>Table4[[#This Row],[Failure ]]*Table4[[#This Row],[April 2024 Outstanding]]</f>
        <v>283384.40418534033</v>
      </c>
      <c r="L15" s="6"/>
    </row>
    <row r="16" spans="2:12">
      <c r="B16" t="s">
        <v>19</v>
      </c>
      <c r="C16" s="3">
        <v>4034283.9479949349</v>
      </c>
      <c r="D16" s="2">
        <f>Table4[[#This Row],[April 2024 Outstanding]]/$C$22</f>
        <v>4.0403408527850604E-3</v>
      </c>
      <c r="E16" s="4">
        <v>723.74257425742576</v>
      </c>
      <c r="F16" s="2">
        <v>7.978217821782178E-3</v>
      </c>
      <c r="G16" s="5">
        <f>Table4[[#This Row],[Failure ]]*Table4[[#This Row],[April 2024 Outstanding]]</f>
        <v>32186.396092022955</v>
      </c>
      <c r="L16" s="6"/>
    </row>
    <row r="17" spans="2:12">
      <c r="B17" t="s">
        <v>20</v>
      </c>
      <c r="C17" s="3">
        <v>18059.105910208586</v>
      </c>
      <c r="D17" s="2">
        <f>Table4[[#This Row],[April 2024 Outstanding]]/$C$22</f>
        <v>1.8086219094729788E-5</v>
      </c>
      <c r="E17" s="4">
        <v>692.5</v>
      </c>
      <c r="F17" s="2">
        <v>9.7499999999999965E-3</v>
      </c>
      <c r="G17" s="5">
        <f>Table4[[#This Row],[Failure ]]*Table4[[#This Row],[April 2024 Outstanding]]</f>
        <v>176.07628262453363</v>
      </c>
      <c r="L17" s="6"/>
    </row>
    <row r="18" spans="2:12">
      <c r="B18" t="s">
        <v>21</v>
      </c>
      <c r="C18" s="3">
        <v>94538908.710140005</v>
      </c>
      <c r="D18" s="2">
        <f>Table4[[#This Row],[April 2024 Outstanding]]/$C$22</f>
        <v>9.4680845464320193E-2</v>
      </c>
      <c r="E18" s="4">
        <v>711.28125</v>
      </c>
      <c r="F18" s="2">
        <v>9.515624999999998E-3</v>
      </c>
      <c r="G18" s="5">
        <f>Table4[[#This Row],[Failure ]]*Table4[[#This Row],[April 2024 Outstanding]]</f>
        <v>899596.80319492577</v>
      </c>
      <c r="L18" s="6"/>
    </row>
    <row r="19" spans="2:12">
      <c r="B19" t="s">
        <v>22</v>
      </c>
      <c r="C19" s="3">
        <v>46131603.97666809</v>
      </c>
      <c r="D19" s="2">
        <f>Table4[[#This Row],[April 2024 Outstanding]]/$C$22</f>
        <v>4.6200864032902182E-2</v>
      </c>
      <c r="E19" s="4">
        <v>697.3780487804878</v>
      </c>
      <c r="F19" s="2">
        <v>9.4823170731707495E-3</v>
      </c>
      <c r="G19" s="5">
        <f>Table4[[#This Row],[Failure ]]*Table4[[#This Row],[April 2024 Outstanding]]</f>
        <v>437434.49600071146</v>
      </c>
      <c r="L19" s="6"/>
    </row>
    <row r="20" spans="2:12">
      <c r="B20" t="s">
        <v>23</v>
      </c>
      <c r="C20" s="3">
        <v>50271204.762076512</v>
      </c>
      <c r="D20" s="2">
        <f>Table4[[#This Row],[April 2024 Outstanding]]/$C$22</f>
        <v>5.0346679841385224E-2</v>
      </c>
      <c r="E20" s="4">
        <v>658.33962264150944</v>
      </c>
      <c r="F20" s="2">
        <v>1.2747169811320755E-2</v>
      </c>
      <c r="G20" s="5">
        <f>Table4[[#This Row],[Failure ]]*Table4[[#This Row],[April 2024 Outstanding]]</f>
        <v>640815.5837218659</v>
      </c>
      <c r="L20" s="6"/>
    </row>
    <row r="21" spans="2:12">
      <c r="B21" t="s">
        <v>24</v>
      </c>
      <c r="C21" s="3">
        <v>157322354.23073024</v>
      </c>
      <c r="D21" s="2">
        <f>Table4[[#This Row],[April 2024 Outstanding]]/$C$22</f>
        <v>0.15755855141794298</v>
      </c>
      <c r="E21" s="4">
        <v>687.41071428571433</v>
      </c>
      <c r="F21" s="2">
        <v>1.0344642857142853E-2</v>
      </c>
      <c r="G21" s="5">
        <f>Table4[[#This Row],[Failure ]]*Table4[[#This Row],[April 2024 Outstanding]]</f>
        <v>1627443.5679618211</v>
      </c>
      <c r="L21" s="6"/>
    </row>
    <row r="22" spans="2:12" ht="15" thickBot="1">
      <c r="B22" s="8" t="s">
        <v>25</v>
      </c>
      <c r="C22" s="9">
        <f>SUM(C3:C21)</f>
        <v>998500892.62000012</v>
      </c>
      <c r="D22" s="10">
        <f>SUM(D3:D21)</f>
        <v>0.99999999999999978</v>
      </c>
      <c r="E22" s="14">
        <f>SUMPRODUCT(D3:D21,E3:E21)</f>
        <v>691.85443190468015</v>
      </c>
      <c r="F22" s="15">
        <f>SUMPRODUCT(D3:D21,F3:F21)</f>
        <v>1.0004149884542044E-2</v>
      </c>
      <c r="G22" s="16">
        <f>Table4[[#This Row],[Failure ]]*Table4[[#This Row],[April 2024 Outstanding]]</f>
        <v>9989152.5896195024</v>
      </c>
      <c r="I22" s="11"/>
      <c r="L22" s="6"/>
    </row>
    <row r="23" spans="2:12" ht="15" thickTop="1"/>
    <row r="24" spans="2:12">
      <c r="C24" s="12"/>
      <c r="F24" s="13"/>
      <c r="I24" s="13"/>
    </row>
    <row r="25" spans="2:12">
      <c r="C25" s="12"/>
    </row>
    <row r="26" spans="2:12">
      <c r="C26" s="12"/>
    </row>
    <row r="28" spans="2:12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8" ma:contentTypeDescription="Create a new document." ma:contentTypeScope="" ma:versionID="79e178a70f71d3e075d094a990d3b6a5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ad6c4d4468f2aff70769908ba9d9cb8b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AC57B5-AFDA-4E96-BB55-39118B3800AE}"/>
</file>

<file path=customXml/itemProps2.xml><?xml version="1.0" encoding="utf-8"?>
<ds:datastoreItem xmlns:ds="http://schemas.openxmlformats.org/officeDocument/2006/customXml" ds:itemID="{F22D0D59-B31B-4300-967E-DFEBBD145752}"/>
</file>

<file path=customXml/itemProps3.xml><?xml version="1.0" encoding="utf-8"?>
<ds:datastoreItem xmlns:ds="http://schemas.openxmlformats.org/officeDocument/2006/customXml" ds:itemID="{5242F0D6-A883-4B07-B13B-6AE33A259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Wong</dc:creator>
  <cp:keywords/>
  <dc:description/>
  <cp:lastModifiedBy>Mat Tharme</cp:lastModifiedBy>
  <cp:revision/>
  <dcterms:created xsi:type="dcterms:W3CDTF">2023-01-15T23:27:56Z</dcterms:created>
  <dcterms:modified xsi:type="dcterms:W3CDTF">2024-05-21T00:21:04Z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  <property fmtid="{D5CDD505-2E9C-101B-9397-08002B2CF9AE}" pid="3" name="MediaServiceImageTags">
    <vt:lpwstr/>
  </property>
</Properties>
</file>