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61CF7093-604C-4802-B0B2-9EA168869B86}" xr6:coauthVersionLast="47" xr6:coauthVersionMax="47" xr10:uidLastSave="{00000000-0000-0000-0000-000000000000}"/>
  <bookViews>
    <workbookView xWindow="28680" yWindow="-6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20" i="1" l="1"/>
  <c r="D21" i="1"/>
  <c r="D14" i="1"/>
  <c r="D6" i="1"/>
  <c r="D15" i="1"/>
  <c r="D7" i="1"/>
  <c r="D16" i="1"/>
  <c r="D8" i="1"/>
  <c r="D5" i="1"/>
  <c r="D17" i="1"/>
  <c r="D9" i="1"/>
  <c r="D12" i="1"/>
  <c r="D4" i="1"/>
  <c r="D18" i="1"/>
  <c r="D10" i="1"/>
  <c r="D19" i="1"/>
  <c r="D11" i="1"/>
  <c r="D3" i="1"/>
  <c r="D13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<sst xmlns="http://schemas.openxmlformats.org/spreadsheetml/2006/main" count="26" uniqueCount="26">
  <si>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</si>
  <si>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</si>
  <si>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</si>
  <si>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</si>
  <si>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</si>
  <si>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</si>
  <si>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</si>
  <si>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</si>
  <si>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</si>
  <si>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</si>
  <si>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</si>
  <si>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</si>
  <si>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</si>
  <si>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</si>
  <si>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</si>
  <si>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</si>
  <si>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</si>
  <si>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</si>
  <si>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</si>
  <si>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</si>
  <si>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</si>
  <si>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</si>
  <si>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</si>
  <si>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</si>
  <si>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</si>
  <si>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October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</si>
</sst>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October 2023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Row],[October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E23" sqref="E23"/>
    </sheetView>
  </sheetViews>
  <sheetFormatPr defaultRowHeight="15" x14ac:dyDescent="0.25"/>
  <cols>
    <col min="2" max="2" width="42.42578125" bestFit="1" customWidth="1"/>
    <col min="3" max="3" width="31.140625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34483967.226909816</v>
      </c>
      <c r="D3" s="2">
        <f>Table4[[#This Row],[October 2023 Outstanding]]/$C$22</f>
        <v>3.7284184855998118E-2</v>
      </c>
      <c r="E3" s="4">
        <v>616.63636363636363</v>
      </c>
      <c r="F3" s="2">
        <v>1.5530303030303035E-2</v>
      </c>
      <c r="G3" s="5">
        <f>Table4[[#This Row],[Failure ]]*Table4[[#This Row],[October 2023 Outstanding]]</f>
        <v>535546.46072094806</v>
      </c>
      <c r="L3" s="6"/>
    </row>
    <row r="4" spans="2:12" x14ac:dyDescent="0.25">
      <c r="B4" t="s">
        <v>6</v>
      </c>
      <c r="C4" s="3">
        <v>7520963.5293494044</v>
      </c>
      <c r="D4" s="2">
        <f>Table4[[#This Row],[October 2023 Outstanding]]/$C$22</f>
        <v>8.1316918287945971E-3</v>
      </c>
      <c r="E4" s="4">
        <v>680.12820512820508</v>
      </c>
      <c r="F4" s="2">
        <v>9.6102564102564115E-3</v>
      </c>
      <c r="G4" s="5">
        <f>Table4[[#This Row],[Failure ]]*Table4[[#This Row],[October 2023 Outstanding]]</f>
        <v>72278.387969234798</v>
      </c>
      <c r="L4" s="6"/>
    </row>
    <row r="5" spans="2:12" x14ac:dyDescent="0.25">
      <c r="B5" t="s">
        <v>7</v>
      </c>
      <c r="C5" s="3">
        <v>113570258.88875672</v>
      </c>
      <c r="D5" s="2">
        <f>Table4[[#This Row],[October 2023 Outstanding]]/$C$22</f>
        <v>0.1227925574423944</v>
      </c>
      <c r="E5" s="4">
        <v>655.69444444444446</v>
      </c>
      <c r="F5" s="2">
        <v>1.1836111111111118E-2</v>
      </c>
      <c r="G5" s="5">
        <f>Table4[[#This Row],[Failure ]]*Table4[[#This Row],[October 2023 Outstanding]]</f>
        <v>1344230.2031249797</v>
      </c>
      <c r="L5" s="6"/>
    </row>
    <row r="6" spans="2:12" x14ac:dyDescent="0.25">
      <c r="B6" t="s">
        <v>8</v>
      </c>
      <c r="C6" s="3">
        <v>1159759.4527531953</v>
      </c>
      <c r="D6" s="2">
        <f>Table4[[#This Row],[October 2023 Outstanding]]/$C$22</f>
        <v>1.2539359389948082E-3</v>
      </c>
      <c r="E6" s="4">
        <v>673.66666666666663</v>
      </c>
      <c r="F6" s="2">
        <v>1.0787499999999997E-2</v>
      </c>
      <c r="G6" s="5">
        <f>Table4[[#This Row],[Failure ]]*Table4[[#This Row],[October 2023 Outstanding]]</f>
        <v>12510.90509657509</v>
      </c>
      <c r="L6" s="6"/>
    </row>
    <row r="7" spans="2:12" x14ac:dyDescent="0.25">
      <c r="B7" t="s">
        <v>9</v>
      </c>
      <c r="C7" s="3">
        <v>20576639.42510755</v>
      </c>
      <c r="D7" s="2">
        <f>Table4[[#This Row],[October 2023 Outstanding]]/$C$22</f>
        <v>2.2247533846461023E-2</v>
      </c>
      <c r="E7" s="4">
        <v>662.5</v>
      </c>
      <c r="F7" s="2">
        <v>1.1235353535353541E-2</v>
      </c>
      <c r="G7" s="5">
        <f>Table4[[#This Row],[Failure ]]*Table4[[#This Row],[October 2023 Outstanding]]</f>
        <v>231185.81851057717</v>
      </c>
      <c r="L7" s="6"/>
    </row>
    <row r="8" spans="2:12" x14ac:dyDescent="0.25">
      <c r="B8" t="s">
        <v>10</v>
      </c>
      <c r="C8" s="3">
        <v>474989.947326964</v>
      </c>
      <c r="D8" s="2">
        <f>Table4[[#This Row],[October 2023 Outstanding]]/$C$22</f>
        <v>5.1356077693576706E-4</v>
      </c>
      <c r="E8" s="4">
        <v>659</v>
      </c>
      <c r="F8" s="2">
        <v>1.0384615384615386E-2</v>
      </c>
      <c r="G8" s="5">
        <f>Table4[[#This Row],[Failure ]]*Table4[[#This Row],[October 2023 Outstanding]]</f>
        <v>4932.5879145492427</v>
      </c>
      <c r="L8" s="6"/>
    </row>
    <row r="9" spans="2:12" x14ac:dyDescent="0.25">
      <c r="B9" t="s">
        <v>11</v>
      </c>
      <c r="C9" s="3">
        <v>183305.13060227051</v>
      </c>
      <c r="D9" s="2">
        <f>Table4[[#This Row],[October 2023 Outstanding]]/$C$22</f>
        <v>1.9819014237708332E-4</v>
      </c>
      <c r="E9" s="4">
        <v>630</v>
      </c>
      <c r="F9" s="2">
        <v>1.3919999999999997E-2</v>
      </c>
      <c r="G9" s="5">
        <f>Table4[[#This Row],[Failure ]]*Table4[[#This Row],[October 2023 Outstanding]]</f>
        <v>2551.607417983605</v>
      </c>
      <c r="L9" s="6"/>
    </row>
    <row r="10" spans="2:12" x14ac:dyDescent="0.25">
      <c r="B10" t="s">
        <v>12</v>
      </c>
      <c r="C10" s="3">
        <v>160656145.47198942</v>
      </c>
      <c r="D10" s="2">
        <f>Table4[[#This Row],[October 2023 Outstanding]]/$C$22</f>
        <v>0.17370198117331148</v>
      </c>
      <c r="E10" s="4">
        <v>695.11023622047242</v>
      </c>
      <c r="F10" s="2">
        <v>8.0188976377952807E-3</v>
      </c>
      <c r="G10" s="5">
        <f>Table4[[#This Row],[Failure ]]*Table4[[#This Row],[October 2023 Outstanding]]</f>
        <v>1288285.185422631</v>
      </c>
      <c r="L10" s="6"/>
    </row>
    <row r="11" spans="2:12" x14ac:dyDescent="0.25">
      <c r="B11" t="s">
        <v>13</v>
      </c>
      <c r="C11" s="3">
        <v>38559710.747442402</v>
      </c>
      <c r="D11" s="2">
        <f>Table4[[#This Row],[October 2023 Outstanding]]/$C$22</f>
        <v>4.1690892873241271E-2</v>
      </c>
      <c r="E11" s="4">
        <v>656</v>
      </c>
      <c r="F11" s="2">
        <v>1.1684000000000002E-2</v>
      </c>
      <c r="G11" s="5">
        <f>Table4[[#This Row],[Failure ]]*Table4[[#This Row],[October 2023 Outstanding]]</f>
        <v>450531.66037311708</v>
      </c>
      <c r="L11" s="6"/>
    </row>
    <row r="12" spans="2:12" x14ac:dyDescent="0.25">
      <c r="B12" t="s">
        <v>14</v>
      </c>
      <c r="C12" s="3">
        <v>141127374.31416318</v>
      </c>
      <c r="D12" s="2">
        <f>Table4[[#This Row],[October 2023 Outstanding]]/$C$22</f>
        <v>0.15258740612839933</v>
      </c>
      <c r="E12" s="4">
        <v>672.48</v>
      </c>
      <c r="F12" s="2">
        <v>9.4439999999999958E-3</v>
      </c>
      <c r="G12" s="5">
        <f>Table4[[#This Row],[Failure ]]*Table4[[#This Row],[October 2023 Outstanding]]</f>
        <v>1332806.9230229564</v>
      </c>
      <c r="I12" s="7"/>
      <c r="L12" s="6"/>
    </row>
    <row r="13" spans="2:12" x14ac:dyDescent="0.25">
      <c r="B13" t="s">
        <v>15</v>
      </c>
      <c r="C13" s="3">
        <v>11832860.684168112</v>
      </c>
      <c r="D13" s="2">
        <f>Table4[[#This Row],[October 2023 Outstanding]]/$C$22</f>
        <v>1.2793729973722957E-2</v>
      </c>
      <c r="E13" s="4">
        <v>694.22988505747128</v>
      </c>
      <c r="F13" s="2">
        <v>9.2091954022988521E-3</v>
      </c>
      <c r="G13" s="5">
        <f>Table4[[#This Row],[Failure ]]*Table4[[#This Row],[October 2023 Outstanding]]</f>
        <v>108971.12620868383</v>
      </c>
      <c r="L13" s="6"/>
    </row>
    <row r="14" spans="2:12" x14ac:dyDescent="0.25">
      <c r="B14" t="s">
        <v>16</v>
      </c>
      <c r="C14" s="3">
        <v>26717667.645419445</v>
      </c>
      <c r="D14" s="2">
        <f>Table4[[#This Row],[October 2023 Outstanding]]/$C$22</f>
        <v>2.888723483751569E-2</v>
      </c>
      <c r="E14" s="4">
        <v>610.5</v>
      </c>
      <c r="F14" s="2">
        <v>1.6599999999999997E-2</v>
      </c>
      <c r="G14" s="5">
        <f>Table4[[#This Row],[Failure ]]*Table4[[#This Row],[October 2023 Outstanding]]</f>
        <v>443513.28291396267</v>
      </c>
      <c r="L14" s="6"/>
    </row>
    <row r="15" spans="2:12" x14ac:dyDescent="0.25">
      <c r="B15" t="s">
        <v>17</v>
      </c>
      <c r="C15" s="3">
        <v>27626912.349832125</v>
      </c>
      <c r="D15" s="2">
        <f>Table4[[#This Row],[October 2023 Outstanding]]/$C$22</f>
        <v>2.9870313362547037E-2</v>
      </c>
      <c r="E15" s="4">
        <v>666.81538461538457</v>
      </c>
      <c r="F15" s="2">
        <v>1.0476923076923073E-2</v>
      </c>
      <c r="G15" s="5">
        <f>Table4[[#This Row],[Failure ]]*Table4[[#This Row],[October 2023 Outstanding]]</f>
        <v>289445.03554208722</v>
      </c>
      <c r="L15" s="6"/>
    </row>
    <row r="16" spans="2:12" x14ac:dyDescent="0.25">
      <c r="B16" t="s">
        <v>18</v>
      </c>
      <c r="C16" s="3">
        <v>14156806.7099871</v>
      </c>
      <c r="D16" s="2">
        <f>Table4[[#This Row],[October 2023 Outstanding]]/$C$22</f>
        <v>1.5306388469534953E-2</v>
      </c>
      <c r="E16" s="4">
        <v>703.28037383177571</v>
      </c>
      <c r="F16" s="2">
        <v>8.6112149532710288E-3</v>
      </c>
      <c r="G16" s="5">
        <f>Table4[[#This Row],[Failure ]]*Table4[[#This Row],[October 2023 Outstanding]]</f>
        <v>121907.30563160856</v>
      </c>
      <c r="L16" s="6"/>
    </row>
    <row r="17" spans="2:12" x14ac:dyDescent="0.25">
      <c r="B17" t="s">
        <v>19</v>
      </c>
      <c r="C17" s="3">
        <v>110588.14008304222</v>
      </c>
      <c r="D17" s="2">
        <f>Table4[[#This Row],[October 2023 Outstanding]]/$C$22</f>
        <v>1.1956828025632737E-4</v>
      </c>
      <c r="E17" s="4">
        <v>676.5</v>
      </c>
      <c r="F17" s="2">
        <v>9.7499999999999965E-3</v>
      </c>
      <c r="G17" s="5">
        <f>Table4[[#This Row],[Failure ]]*Table4[[#This Row],[October 2023 Outstanding]]</f>
        <v>1078.2343658096613</v>
      </c>
      <c r="L17" s="6"/>
    </row>
    <row r="18" spans="2:12" x14ac:dyDescent="0.25">
      <c r="B18" t="s">
        <v>20</v>
      </c>
      <c r="C18" s="3">
        <v>88463550.797397628</v>
      </c>
      <c r="D18" s="2">
        <f>Table4[[#This Row],[October 2023 Outstanding]]/$C$22</f>
        <v>9.5647097656858554E-2</v>
      </c>
      <c r="E18" s="4">
        <v>679.48275862068965</v>
      </c>
      <c r="F18" s="2">
        <v>1.0955172413793105E-2</v>
      </c>
      <c r="G18" s="5">
        <f>Table4[[#This Row],[Failure ]]*Table4[[#This Row],[October 2023 Outstanding]]</f>
        <v>969133.45132183551</v>
      </c>
      <c r="L18" s="6"/>
    </row>
    <row r="19" spans="2:12" x14ac:dyDescent="0.25">
      <c r="B19" t="s">
        <v>21</v>
      </c>
      <c r="C19" s="3">
        <v>49490066.176022232</v>
      </c>
      <c r="D19" s="2">
        <f>Table4[[#This Row],[October 2023 Outstanding]]/$C$22</f>
        <v>5.3508831037354661E-2</v>
      </c>
      <c r="E19" s="4">
        <v>681.07594936708858</v>
      </c>
      <c r="F19" s="2">
        <v>9.4430379746835488E-3</v>
      </c>
      <c r="G19" s="5">
        <f>Table4[[#This Row],[Failure ]]*Table4[[#This Row],[October 2023 Outstanding]]</f>
        <v>467336.57426977978</v>
      </c>
      <c r="L19" s="6"/>
    </row>
    <row r="20" spans="2:12" x14ac:dyDescent="0.25">
      <c r="B20" t="s">
        <v>22</v>
      </c>
      <c r="C20" s="3">
        <v>48074137.130586378</v>
      </c>
      <c r="D20" s="2">
        <f>Table4[[#This Row],[October 2023 Outstanding]]/$C$22</f>
        <v>5.1977923647099085E-2</v>
      </c>
      <c r="E20" s="4">
        <v>647.23214285714289</v>
      </c>
      <c r="F20" s="2">
        <v>1.2478571428571424E-2</v>
      </c>
      <c r="G20" s="5">
        <f>Table4[[#This Row],[Failure ]]*Table4[[#This Row],[October 2023 Outstanding]]</f>
        <v>599896.55405095976</v>
      </c>
      <c r="L20" s="6"/>
    </row>
    <row r="21" spans="2:12" x14ac:dyDescent="0.25">
      <c r="B21" t="s">
        <v>23</v>
      </c>
      <c r="C21" s="3">
        <v>140109593.26210308</v>
      </c>
      <c r="D21" s="2">
        <f>Table4[[#This Row],[October 2023 Outstanding]]/$C$22</f>
        <v>0.15148697772820272</v>
      </c>
      <c r="E21" s="4">
        <v>667.98076923076928</v>
      </c>
      <c r="F21" s="2">
        <v>1.0532692307692304E-2</v>
      </c>
      <c r="G21" s="5">
        <f>Table4[[#This Row],[Failure ]]*Table4[[#This Row],[October 2023 Outstanding]]</f>
        <v>1475731.2351856506</v>
      </c>
      <c r="L21" s="6"/>
    </row>
    <row r="22" spans="2:12" ht="15.75" thickBot="1" x14ac:dyDescent="0.3">
      <c r="B22" s="8" t="s">
        <v>24</v>
      </c>
      <c r="C22" s="9">
        <f>SUM(C3:C21)</f>
        <v>924895297.03000021</v>
      </c>
      <c r="D22" s="10">
        <f>SUM(D3:D21)</f>
        <v>0.99999999999999989</v>
      </c>
      <c r="E22" s="14">
        <f>SUMPRODUCT(D3:D21,E3:E21)</f>
        <v>669.33333107590647</v>
      </c>
      <c r="F22" s="15">
        <f>SUMPRODUCT(D3:D21,F3:F21)</f>
        <v>1.0543758380412238E-2</v>
      </c>
      <c r="G22" s="16">
        <f>Table4[[#This Row],[Failure ]]*Table4[[#This Row],[October 2023 Outstanding]]</f>
        <v>9751872.5390639305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037555-2989-4AA3-9F60-46A0B67F918C}"/>
</file>

<file path=customXml/itemProps2.xml><?xml version="1.0" encoding="utf-8"?>
<ds:datastoreItem xmlns:ds="http://schemas.openxmlformats.org/officeDocument/2006/customXml" ds:itemID="{3981E2E5-9698-448E-A674-C18E5549EC91}"/>
</file>

<file path=customXml/itemProps3.xml><?xml version="1.0" encoding="utf-8"?>
<ds:datastoreItem xmlns:ds="http://schemas.openxmlformats.org/officeDocument/2006/customXml" ds:itemID="{A98087F2-31C9-4EA8-ABD4-C2118F66F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2023-11-13T01:49:51Z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