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x_\Desktop\"/>
    </mc:Choice>
  </mc:AlternateContent>
  <xr:revisionPtr revIDLastSave="0" documentId="13_ncr:1_{7BA67D33-2CDB-478E-A92C-22DB889BC720}" xr6:coauthVersionLast="47" xr6:coauthVersionMax="47" xr10:uidLastSave="{00000000-0000-0000-0000-000000000000}"/>
  <bookViews>
    <workbookView xWindow="-120" yWindow="-120" windowWidth="29040" windowHeight="1572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20" i="1" l="1"/>
  <c r="D21" i="1"/>
  <c r="D14" i="1"/>
  <c r="D6" i="1"/>
  <c r="D15" i="1"/>
  <c r="D7" i="1"/>
  <c r="D16" i="1"/>
  <c r="D8" i="1"/>
  <c r="D5" i="1"/>
  <c r="D17" i="1"/>
  <c r="D9" i="1"/>
  <c r="D12" i="1"/>
  <c r="D4" i="1"/>
  <c r="D18" i="1"/>
  <c r="D10" i="1"/>
  <c r="D19" i="1"/>
  <c r="D11" i="1"/>
  <c r="D3" i="1"/>
  <c r="D13" i="1"/>
  <c r="F22" i="1" l="1"/>
  <c r="G22" i="1" s="1"/>
  <c r="E22" i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<sst xmlns="http://schemas.openxmlformats.org/spreadsheetml/2006/main" count="26" uniqueCount="26">
  <si>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</si>
  <si>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</si>
  <si>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</si>
  <si>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</si>
  <si>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</si>
  <si>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</si>
  <si>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</si>
  <si>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</si>
  <si>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</si>
  <si>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</si>
  <si>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</si>
  <si>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</si>
  <si>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</si>
  <si>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</si>
  <si>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</si>
  <si>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</si>
  <si>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</si>
  <si>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</si>
  <si>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</si>
  <si>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</si>
  <si>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</si>
  <si>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</si>
  <si>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</si>
  <si>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</si>
  <si>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</si>
  <si>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August 2023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</si>
</sst>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August 2023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Row],[August 2023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K23" sqref="K23"/>
    </sheetView>
  </sheetViews>
  <sheetFormatPr defaultRowHeight="15" x14ac:dyDescent="0.25"/>
  <cols>
    <col min="2" max="2" width="42.42578125" bestFit="1" customWidth="1"/>
    <col min="3" max="3" width="29.28515625" bestFit="1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25">
      <c r="B3" t="s">
        <v>5</v>
      </c>
      <c r="C3" s="3">
        <v>18764296.533472672</v>
      </c>
      <c r="D3" s="2">
        <f>Table4[[#This Row],[August 2023 Outstanding]]/$C$22</f>
        <v>2.1020116374785323E-2</v>
      </c>
      <c r="E3" s="4">
        <v>610.796875</v>
      </c>
      <c r="F3" s="2">
        <v>1.6204687500000002E-2</v>
      </c>
      <c r="G3" s="5">
        <f>Table4[[#This Row],[Failure ]]*Table4[[#This Row],[August 2023 Outstanding]]</f>
        <v>304069.56148225797</v>
      </c>
      <c r="L3" s="6"/>
    </row>
    <row r="4" spans="2:12" x14ac:dyDescent="0.25">
      <c r="B4" t="s">
        <v>6</v>
      </c>
      <c r="C4" s="3">
        <v>7936328.993534632</v>
      </c>
      <c r="D4" s="2">
        <f>Table4[[#This Row],[August 2023 Outstanding]]/$C$22</f>
        <v>8.8904243617710134E-3</v>
      </c>
      <c r="E4" s="4">
        <v>681.35</v>
      </c>
      <c r="F4" s="2">
        <v>9.5375000000000026E-3</v>
      </c>
      <c r="G4" s="5">
        <f>Table4[[#This Row],[Failure ]]*Table4[[#This Row],[August 2023 Outstanding]]</f>
        <v>75692.737775836576</v>
      </c>
      <c r="L4" s="6"/>
    </row>
    <row r="5" spans="2:12" x14ac:dyDescent="0.25">
      <c r="B5" t="s">
        <v>7</v>
      </c>
      <c r="C5" s="3">
        <v>110119667.66184025</v>
      </c>
      <c r="D5" s="2">
        <f>Table4[[#This Row],[August 2023 Outstanding]]/$C$22</f>
        <v>0.12335811391998842</v>
      </c>
      <c r="E5" s="4">
        <v>651.94285714285718</v>
      </c>
      <c r="F5" s="2">
        <v>1.1982857142857144E-2</v>
      </c>
      <c r="G5" s="5">
        <f>Table4[[#This Row],[Failure ]]*Table4[[#This Row],[August 2023 Outstanding]]</f>
        <v>1319548.2462107372</v>
      </c>
      <c r="L5" s="6"/>
    </row>
    <row r="6" spans="2:12" x14ac:dyDescent="0.25">
      <c r="B6" t="s">
        <v>8</v>
      </c>
      <c r="C6" s="3">
        <v>1083486.4450513197</v>
      </c>
      <c r="D6" s="2">
        <f>Table4[[#This Row],[August 2023 Outstanding]]/$C$22</f>
        <v>1.2137418061398677E-3</v>
      </c>
      <c r="E6" s="4">
        <v>679.26086956521738</v>
      </c>
      <c r="F6" s="2">
        <v>1.0417391304347825E-2</v>
      </c>
      <c r="G6" s="5">
        <f>Table4[[#This Row],[Failure ]]*Table4[[#This Row],[August 2023 Outstanding]]</f>
        <v>11287.102271056354</v>
      </c>
      <c r="L6" s="6"/>
    </row>
    <row r="7" spans="2:12" x14ac:dyDescent="0.25">
      <c r="B7" t="s">
        <v>9</v>
      </c>
      <c r="C7" s="3">
        <v>18165745.053267643</v>
      </c>
      <c r="D7" s="2">
        <f>Table4[[#This Row],[August 2023 Outstanding]]/$C$22</f>
        <v>2.0349607797617721E-2</v>
      </c>
      <c r="E7" s="4">
        <v>663.41463414634143</v>
      </c>
      <c r="F7" s="2">
        <v>1.1107804878048801E-2</v>
      </c>
      <c r="G7" s="5">
        <f>Table4[[#This Row],[Failure ]]*Table4[[#This Row],[August 2023 Outstanding]]</f>
        <v>201781.55151607719</v>
      </c>
      <c r="L7" s="6"/>
    </row>
    <row r="8" spans="2:12" x14ac:dyDescent="0.25">
      <c r="B8" t="s">
        <v>10</v>
      </c>
      <c r="C8" s="3">
        <v>414504.02651834843</v>
      </c>
      <c r="D8" s="2">
        <f>Table4[[#This Row],[August 2023 Outstanding]]/$C$22</f>
        <v>4.6433517290084638E-4</v>
      </c>
      <c r="E8" s="4">
        <v>658.25</v>
      </c>
      <c r="F8" s="2">
        <v>1.0491666666666665E-2</v>
      </c>
      <c r="G8" s="5">
        <f>Table4[[#This Row],[Failure ]]*Table4[[#This Row],[August 2023 Outstanding]]</f>
        <v>4348.8380782216718</v>
      </c>
      <c r="L8" s="6"/>
    </row>
    <row r="9" spans="2:12" x14ac:dyDescent="0.25">
      <c r="B9" t="s">
        <v>11</v>
      </c>
      <c r="C9" s="3">
        <v>199673.89899811347</v>
      </c>
      <c r="D9" s="2">
        <f>Table4[[#This Row],[August 2023 Outstanding]]/$C$22</f>
        <v>2.2367844094023777E-4</v>
      </c>
      <c r="E9" s="4">
        <v>649.57142857142856</v>
      </c>
      <c r="F9" s="2">
        <v>1.2142857142857138E-2</v>
      </c>
      <c r="G9" s="5">
        <f>Table4[[#This Row],[Failure ]]*Table4[[#This Row],[August 2023 Outstanding]]</f>
        <v>2424.6116306913768</v>
      </c>
      <c r="L9" s="6"/>
    </row>
    <row r="10" spans="2:12" x14ac:dyDescent="0.25">
      <c r="B10" t="s">
        <v>12</v>
      </c>
      <c r="C10" s="3">
        <v>162161053.87225115</v>
      </c>
      <c r="D10" s="2">
        <f>Table4[[#This Row],[August 2023 Outstanding]]/$C$22</f>
        <v>0.18165584932917919</v>
      </c>
      <c r="E10" s="4">
        <v>696.59230769230771</v>
      </c>
      <c r="F10" s="2">
        <v>7.9161538461538592E-3</v>
      </c>
      <c r="G10" s="5">
        <f>Table4[[#This Row],[Failure ]]*Table4[[#This Row],[August 2023 Outstanding]]</f>
        <v>1283691.850307184</v>
      </c>
      <c r="L10" s="6"/>
    </row>
    <row r="11" spans="2:12" x14ac:dyDescent="0.25">
      <c r="B11" t="s">
        <v>13</v>
      </c>
      <c r="C11" s="3">
        <v>38874174.418899082</v>
      </c>
      <c r="D11" s="2">
        <f>Table4[[#This Row],[August 2023 Outstanding]]/$C$22</f>
        <v>4.3547578178660069E-2</v>
      </c>
      <c r="E11" s="4">
        <v>653.33333333333337</v>
      </c>
      <c r="F11" s="2">
        <v>1.2012500000000001E-2</v>
      </c>
      <c r="G11" s="5">
        <f>Table4[[#This Row],[Failure ]]*Table4[[#This Row],[August 2023 Outstanding]]</f>
        <v>466976.02020702523</v>
      </c>
      <c r="L11" s="6"/>
    </row>
    <row r="12" spans="2:12" x14ac:dyDescent="0.25">
      <c r="B12" t="s">
        <v>14</v>
      </c>
      <c r="C12" s="3">
        <v>139427534.04294589</v>
      </c>
      <c r="D12" s="2">
        <f>Table4[[#This Row],[August 2023 Outstanding]]/$C$22</f>
        <v>0.15618933468696738</v>
      </c>
      <c r="E12" s="4">
        <v>678.8</v>
      </c>
      <c r="F12" s="2">
        <v>8.8239999999999968E-3</v>
      </c>
      <c r="G12" s="5">
        <f>Table4[[#This Row],[Failure ]]*Table4[[#This Row],[August 2023 Outstanding]]</f>
        <v>1230308.5603949542</v>
      </c>
      <c r="I12" s="7"/>
      <c r="L12" s="6"/>
    </row>
    <row r="13" spans="2:12" x14ac:dyDescent="0.25">
      <c r="B13" t="s">
        <v>15</v>
      </c>
      <c r="C13" s="3">
        <v>12025029.215230472</v>
      </c>
      <c r="D13" s="2">
        <f>Table4[[#This Row],[August 2023 Outstanding]]/$C$22</f>
        <v>1.3470662918987603E-2</v>
      </c>
      <c r="E13" s="4">
        <v>690.72619047619048</v>
      </c>
      <c r="F13" s="2">
        <v>9.5083333333333356E-3</v>
      </c>
      <c r="G13" s="5">
        <f>Table4[[#This Row],[Failure ]]*Table4[[#This Row],[August 2023 Outstanding]]</f>
        <v>114337.9861214831</v>
      </c>
      <c r="L13" s="6"/>
    </row>
    <row r="14" spans="2:12" x14ac:dyDescent="0.25">
      <c r="B14" t="s">
        <v>16</v>
      </c>
      <c r="C14" s="3">
        <v>27687199.270077169</v>
      </c>
      <c r="D14" s="2">
        <f>Table4[[#This Row],[August 2023 Outstanding]]/$C$22</f>
        <v>3.1015719119057532E-2</v>
      </c>
      <c r="E14" s="4">
        <v>610.5</v>
      </c>
      <c r="F14" s="2">
        <v>1.6599999999999997E-2</v>
      </c>
      <c r="G14" s="5">
        <f>Table4[[#This Row],[Failure ]]*Table4[[#This Row],[August 2023 Outstanding]]</f>
        <v>459607.50788328092</v>
      </c>
      <c r="L14" s="6"/>
    </row>
    <row r="15" spans="2:12" x14ac:dyDescent="0.25">
      <c r="B15" t="s">
        <v>17</v>
      </c>
      <c r="C15" s="3">
        <v>24354076.489836242</v>
      </c>
      <c r="D15" s="2">
        <f>Table4[[#This Row],[August 2023 Outstanding]]/$C$22</f>
        <v>2.7281892561417539E-2</v>
      </c>
      <c r="E15" s="4">
        <v>663.08620689655174</v>
      </c>
      <c r="F15" s="2">
        <v>1.085172413793104E-2</v>
      </c>
      <c r="G15" s="5">
        <f>Table4[[#This Row],[Failure ]]*Table4[[#This Row],[August 2023 Outstanding]]</f>
        <v>264283.71970177483</v>
      </c>
      <c r="L15" s="6"/>
    </row>
    <row r="16" spans="2:12" x14ac:dyDescent="0.25">
      <c r="B16" t="s">
        <v>18</v>
      </c>
      <c r="C16" s="3">
        <v>14621076.652550068</v>
      </c>
      <c r="D16" s="2">
        <f>Table4[[#This Row],[August 2023 Outstanding]]/$C$22</f>
        <v>1.6378803874316138E-2</v>
      </c>
      <c r="E16" s="4">
        <v>702.69724770642199</v>
      </c>
      <c r="F16" s="2">
        <v>8.6541284403669708E-3</v>
      </c>
      <c r="G16" s="5">
        <f>Table4[[#This Row],[Failure ]]*Table4[[#This Row],[August 2023 Outstanding]]</f>
        <v>126532.67528761904</v>
      </c>
      <c r="L16" s="6"/>
    </row>
    <row r="17" spans="2:12" x14ac:dyDescent="0.25">
      <c r="B17" t="s">
        <v>19</v>
      </c>
      <c r="C17" s="3">
        <v>164970.78198695742</v>
      </c>
      <c r="D17" s="2">
        <f>Table4[[#This Row],[August 2023 Outstanding]]/$C$22</f>
        <v>1.8480335938090303E-4</v>
      </c>
      <c r="E17" s="4">
        <v>676.5</v>
      </c>
      <c r="F17" s="2">
        <v>9.7499999999999965E-3</v>
      </c>
      <c r="G17" s="5">
        <f>Table4[[#This Row],[Failure ]]*Table4[[#This Row],[August 2023 Outstanding]]</f>
        <v>1608.4651243728342</v>
      </c>
      <c r="L17" s="6"/>
    </row>
    <row r="18" spans="2:12" x14ac:dyDescent="0.25">
      <c r="B18" t="s">
        <v>20</v>
      </c>
      <c r="C18" s="3">
        <v>88989658.273424417</v>
      </c>
      <c r="D18" s="2">
        <f>Table4[[#This Row],[August 2023 Outstanding]]/$C$22</f>
        <v>9.9687881702516204E-2</v>
      </c>
      <c r="E18" s="4">
        <v>677.77777777777783</v>
      </c>
      <c r="F18" s="2">
        <v>1.1288888888888888E-2</v>
      </c>
      <c r="G18" s="5">
        <f>Table4[[#This Row],[Failure ]]*Table4[[#This Row],[August 2023 Outstanding]]</f>
        <v>1004594.3645088801</v>
      </c>
      <c r="L18" s="6"/>
    </row>
    <row r="19" spans="2:12" x14ac:dyDescent="0.25">
      <c r="B19" t="s">
        <v>21</v>
      </c>
      <c r="C19" s="3">
        <v>46875090.228629805</v>
      </c>
      <c r="D19" s="2">
        <f>Table4[[#This Row],[August 2023 Outstanding]]/$C$22</f>
        <v>5.2510353901447836E-2</v>
      </c>
      <c r="E19" s="4">
        <v>682.78</v>
      </c>
      <c r="F19" s="2">
        <v>9.3540000000000029E-3</v>
      </c>
      <c r="G19" s="5">
        <f>Table4[[#This Row],[Failure ]]*Table4[[#This Row],[August 2023 Outstanding]]</f>
        <v>438469.59399860335</v>
      </c>
      <c r="L19" s="6"/>
    </row>
    <row r="20" spans="2:12" x14ac:dyDescent="0.25">
      <c r="B20" t="s">
        <v>22</v>
      </c>
      <c r="C20" s="3">
        <v>44730476.530458912</v>
      </c>
      <c r="D20" s="2">
        <f>Table4[[#This Row],[August 2023 Outstanding]]/$C$22</f>
        <v>5.0107917474689449E-2</v>
      </c>
      <c r="E20" s="4">
        <v>651.25454545454545</v>
      </c>
      <c r="F20" s="2">
        <v>1.2149090909090896E-2</v>
      </c>
      <c r="G20" s="5">
        <f>Table4[[#This Row],[Failure ]]*Table4[[#This Row],[August 2023 Outstanding]]</f>
        <v>543434.62577550206</v>
      </c>
      <c r="L20" s="6"/>
    </row>
    <row r="21" spans="2:12" x14ac:dyDescent="0.25">
      <c r="B21" t="s">
        <v>23</v>
      </c>
      <c r="C21" s="3">
        <v>136088766.73102689</v>
      </c>
      <c r="D21" s="2">
        <f>Table4[[#This Row],[August 2023 Outstanding]]/$C$22</f>
        <v>0.15244918501923677</v>
      </c>
      <c r="E21" s="4">
        <v>663.94</v>
      </c>
      <c r="F21" s="2">
        <v>1.0841999999999996E-2</v>
      </c>
      <c r="G21" s="5">
        <f>Table4[[#This Row],[Failure ]]*Table4[[#This Row],[August 2023 Outstanding]]</f>
        <v>1475474.4088977929</v>
      </c>
      <c r="L21" s="6"/>
    </row>
    <row r="22" spans="2:12" ht="15.75" thickBot="1" x14ac:dyDescent="0.3">
      <c r="B22" s="8" t="s">
        <v>24</v>
      </c>
      <c r="C22" s="9">
        <f>SUM(C3:C21)</f>
        <v>892682809.12</v>
      </c>
      <c r="D22" s="10">
        <f>SUM(D3:D21)</f>
        <v>1</v>
      </c>
      <c r="E22" s="14">
        <f>SUMPRODUCT(D3:D21,E3:E21)</f>
        <v>670.34065806142064</v>
      </c>
      <c r="F22" s="15">
        <f>SUMPRODUCT(D3:D21,F3:F21)</f>
        <v>1.0449929506729594E-2</v>
      </c>
      <c r="G22" s="16">
        <f>Table4[[#This Row],[Failure ]]*Table4[[#This Row],[August 2023 Outstanding]]</f>
        <v>9328472.42717335</v>
      </c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  <test xmlns="afe7f93e-5df7-4624-bd2c-14d6aca18e57">
      <UserInfo>
        <DisplayName/>
        <AccountId xsi:nil="true"/>
        <AccountType/>
      </UserInfo>
    </test>
    <Nextaction xmlns="afe7f93e-5df7-4624-bd2c-14d6aca18e57" xsi:nil="true"/>
  </documentManagement>
</p:properties>
</file>

<file path=customXml/itemProps1.xml><?xml version="1.0" encoding="utf-8"?>
<ds:datastoreItem xmlns:ds="http://schemas.openxmlformats.org/officeDocument/2006/customXml" ds:itemID="{3272B4DA-14DE-44F7-808F-6FE257D9E6DE}"/>
</file>

<file path=customXml/itemProps2.xml><?xml version="1.0" encoding="utf-8"?>
<ds:datastoreItem xmlns:ds="http://schemas.openxmlformats.org/officeDocument/2006/customXml" ds:itemID="{762AD2A6-DC30-44D5-9147-C4E231EAD27C}"/>
</file>

<file path=customXml/itemProps3.xml><?xml version="1.0" encoding="utf-8"?>
<ds:datastoreItem xmlns:ds="http://schemas.openxmlformats.org/officeDocument/2006/customXml" ds:itemID="{1259E37A-2BCA-4653-AC86-4A764EC65E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2023-01-15T23:27:56Z</dcterms:created>
  <dcterms:modified xsi:type="dcterms:W3CDTF">2023-09-21T22:44:08Z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