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06DB0B31-E732-4EF7-9B9E-28FB68102CBF}" xr6:coauthVersionLast="47" xr6:coauthVersionMax="47" xr10:uidLastSave="{00000000-0000-0000-0000-000000000000}"/>
  <bookViews>
    <workbookView xWindow="28680" yWindow="-60" windowWidth="29040" windowHeight="1584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20" i="1" l="1"/>
  <c r="D21" i="1"/>
  <c r="D14" i="1"/>
  <c r="D6" i="1"/>
  <c r="D15" i="1"/>
  <c r="D7" i="1"/>
  <c r="D16" i="1"/>
  <c r="D8" i="1"/>
  <c r="D5" i="1"/>
  <c r="D17" i="1"/>
  <c r="D9" i="1"/>
  <c r="D12" i="1"/>
  <c r="D4" i="1"/>
  <c r="D18" i="1"/>
  <c r="D10" i="1"/>
  <c r="D19" i="1"/>
  <c r="D11" i="1"/>
  <c r="D3" i="1"/>
  <c r="D13" i="1"/>
  <c r="F22" i="1" l="1"/>
  <c r="G22" i="1" s="1"/>
  <c r="E22" i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<sst xmlns="http://schemas.openxmlformats.org/spreadsheetml/2006/main" count="26" uniqueCount="26">
  <si>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</si>
  <si>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</si>
  <si>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</si>
  <si>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</si>
  <si>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</si>
  <si>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</si>
  <si>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</si>
  <si>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</si>
  <si>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</si>
  <si>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</si>
  <si>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</si>
  <si>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</si>
  <si>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</si>
  <si>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</si>
  <si>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</si>
  <si>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</si>
  <si>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</si>
  <si>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</si>
  <si>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</si>
  <si>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</si>
  <si>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</si>
  <si>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</si>
  <si>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</si>
  <si>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</si>
  <si>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</si>
  <si>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July 2023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</si>
</sst>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July 2023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Row],[July 2023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B24" sqref="B24"/>
    </sheetView>
  </sheetViews>
  <sheetFormatPr defaultRowHeight="15" x14ac:dyDescent="0.25"/>
  <cols>
    <col min="2" max="2" width="42.42578125" bestFit="1" customWidth="1"/>
    <col min="3" max="3" width="29.28515625" bestFit="1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25">
      <c r="B3" t="s">
        <v>5</v>
      </c>
      <c r="C3" s="3">
        <v>19714220.622147322</v>
      </c>
      <c r="D3" s="2">
        <f>Table4[[#This Row],[July 2023 Outstanding]]/$C$22</f>
        <v>2.2665398154351108E-2</v>
      </c>
      <c r="E3" s="4">
        <v>624.82894736842104</v>
      </c>
      <c r="F3" s="2">
        <v>1.6130263157894752E-2</v>
      </c>
      <c r="G3" s="5">
        <f>Table4[[#This Row],[Failure ]]*Table4[[#This Row],[July 2023 Outstanding]]</f>
        <v>317995.56658803188</v>
      </c>
      <c r="L3" s="6"/>
    </row>
    <row r="4" spans="2:12" x14ac:dyDescent="0.25">
      <c r="B4" t="s">
        <v>6</v>
      </c>
      <c r="C4" s="3">
        <v>917127.73786086915</v>
      </c>
      <c r="D4" s="2">
        <f>Table4[[#This Row],[July 2023 Outstanding]]/$C$22</f>
        <v>1.0544198391319298E-3</v>
      </c>
      <c r="E4" s="4">
        <v>707.43478260869563</v>
      </c>
      <c r="F4" s="2">
        <v>8.1869565217391315E-3</v>
      </c>
      <c r="G4" s="5">
        <f>Table4[[#This Row],[Failure ]]*Table4[[#This Row],[July 2023 Outstanding]]</f>
        <v>7508.484914747899</v>
      </c>
      <c r="L4" s="6"/>
    </row>
    <row r="5" spans="2:12" x14ac:dyDescent="0.25">
      <c r="B5" t="s">
        <v>7</v>
      </c>
      <c r="C5" s="3">
        <v>107918712.66823399</v>
      </c>
      <c r="D5" s="2">
        <f>Table4[[#This Row],[July 2023 Outstanding]]/$C$22</f>
        <v>0.12407391789978414</v>
      </c>
      <c r="E5" s="4">
        <v>640.84</v>
      </c>
      <c r="F5" s="2">
        <v>1.5163999999999999E-2</v>
      </c>
      <c r="G5" s="5">
        <f>Table4[[#This Row],[Failure ]]*Table4[[#This Row],[July 2023 Outstanding]]</f>
        <v>1636479.3589011</v>
      </c>
      <c r="L5" s="6"/>
    </row>
    <row r="6" spans="2:12" x14ac:dyDescent="0.25">
      <c r="B6" t="s">
        <v>8</v>
      </c>
      <c r="C6" s="3">
        <v>1383885.6419741546</v>
      </c>
      <c r="D6" s="2">
        <f>Table4[[#This Row],[July 2023 Outstanding]]/$C$22</f>
        <v>1.5910504237837582E-3</v>
      </c>
      <c r="E6" s="4">
        <v>681.9</v>
      </c>
      <c r="F6" s="2">
        <v>1.0540000000000002E-2</v>
      </c>
      <c r="G6" s="5">
        <f>Table4[[#This Row],[Failure ]]*Table4[[#This Row],[July 2023 Outstanding]]</f>
        <v>14586.154666407594</v>
      </c>
      <c r="L6" s="6"/>
    </row>
    <row r="7" spans="2:12" x14ac:dyDescent="0.25">
      <c r="B7" t="s">
        <v>9</v>
      </c>
      <c r="C7" s="3">
        <v>21621463.717610344</v>
      </c>
      <c r="D7" s="2">
        <f>Table4[[#This Row],[July 2023 Outstanding]]/$C$22</f>
        <v>2.4858151546146009E-2</v>
      </c>
      <c r="E7" s="4">
        <v>660.01086956521738</v>
      </c>
      <c r="F7" s="2">
        <v>1.2170652173913053E-2</v>
      </c>
      <c r="G7" s="5">
        <f>Table4[[#This Row],[Failure ]]*Table4[[#This Row],[July 2023 Outstanding]]</f>
        <v>263147.31439791655</v>
      </c>
      <c r="L7" s="6"/>
    </row>
    <row r="8" spans="2:12" x14ac:dyDescent="0.25">
      <c r="B8" t="s">
        <v>10</v>
      </c>
      <c r="C8" s="3">
        <v>307124.6691279735</v>
      </c>
      <c r="D8" s="2">
        <f>Table4[[#This Row],[July 2023 Outstanding]]/$C$22</f>
        <v>3.5310058876933907E-4</v>
      </c>
      <c r="E8" s="4">
        <v>653.90909090909088</v>
      </c>
      <c r="F8" s="2">
        <v>1.2281818181818184E-2</v>
      </c>
      <c r="G8" s="5">
        <f>Table4[[#This Row],[Failure ]]*Table4[[#This Row],[July 2023 Outstanding]]</f>
        <v>3772.0493453808385</v>
      </c>
      <c r="L8" s="6"/>
    </row>
    <row r="9" spans="2:12" x14ac:dyDescent="0.25">
      <c r="B9" t="s">
        <v>11</v>
      </c>
      <c r="C9" s="3">
        <v>505912.29548027588</v>
      </c>
      <c r="D9" s="2">
        <f>Table4[[#This Row],[July 2023 Outstanding]]/$C$22</f>
        <v>5.8164630639064019E-4</v>
      </c>
      <c r="E9" s="4">
        <v>656.7</v>
      </c>
      <c r="F9" s="2">
        <v>1.332E-2</v>
      </c>
      <c r="G9" s="5">
        <f>Table4[[#This Row],[Failure ]]*Table4[[#This Row],[July 2023 Outstanding]]</f>
        <v>6738.7517757972746</v>
      </c>
      <c r="L9" s="6"/>
    </row>
    <row r="10" spans="2:12" x14ac:dyDescent="0.25">
      <c r="B10" t="s">
        <v>12</v>
      </c>
      <c r="C10" s="3">
        <v>154158360.36964139</v>
      </c>
      <c r="D10" s="2">
        <f>Table4[[#This Row],[July 2023 Outstanding]]/$C$22</f>
        <v>0.17723554400494893</v>
      </c>
      <c r="E10" s="4">
        <v>713.42307692307691</v>
      </c>
      <c r="F10" s="2">
        <v>8.2192307692307651E-3</v>
      </c>
      <c r="G10" s="5">
        <f>Table4[[#This Row],[Failure ]]*Table4[[#This Row],[July 2023 Outstanding]]</f>
        <v>1267063.1388843211</v>
      </c>
      <c r="L10" s="6"/>
    </row>
    <row r="11" spans="2:12" x14ac:dyDescent="0.25">
      <c r="B11" t="s">
        <v>13</v>
      </c>
      <c r="C11" s="3">
        <v>38964978.64379774</v>
      </c>
      <c r="D11" s="2">
        <f>Table4[[#This Row],[July 2023 Outstanding]]/$C$22</f>
        <v>4.4797954327715543E-2</v>
      </c>
      <c r="E11" s="4">
        <v>695.2</v>
      </c>
      <c r="F11" s="2">
        <v>9.1920000000000005E-3</v>
      </c>
      <c r="G11" s="5">
        <f>Table4[[#This Row],[Failure ]]*Table4[[#This Row],[July 2023 Outstanding]]</f>
        <v>358166.08369378885</v>
      </c>
      <c r="L11" s="6"/>
    </row>
    <row r="12" spans="2:12" x14ac:dyDescent="0.25">
      <c r="B12" t="s">
        <v>14</v>
      </c>
      <c r="C12" s="3">
        <v>138655188.32406169</v>
      </c>
      <c r="D12" s="2">
        <f>Table4[[#This Row],[July 2023 Outstanding]]/$C$22</f>
        <v>0.15941157957828947</v>
      </c>
      <c r="E12" s="4">
        <v>704.16</v>
      </c>
      <c r="F12" s="2">
        <v>7.7519999999999967E-3</v>
      </c>
      <c r="G12" s="5">
        <f>Table4[[#This Row],[Failure ]]*Table4[[#This Row],[July 2023 Outstanding]]</f>
        <v>1074855.0198881258</v>
      </c>
      <c r="I12" s="7"/>
      <c r="L12" s="6"/>
    </row>
    <row r="13" spans="2:12" x14ac:dyDescent="0.25">
      <c r="B13" t="s">
        <v>15</v>
      </c>
      <c r="C13" s="3">
        <v>10592648.14501689</v>
      </c>
      <c r="D13" s="2">
        <f>Table4[[#This Row],[July 2023 Outstanding]]/$C$22</f>
        <v>1.2178345384145634E-2</v>
      </c>
      <c r="E13" s="4">
        <v>690.51612903225805</v>
      </c>
      <c r="F13" s="2">
        <v>1.0043548387096786E-2</v>
      </c>
      <c r="G13" s="5">
        <f>Table4[[#This Row],[Failure ]]*Table4[[#This Row],[July 2023 Outstanding]]</f>
        <v>106387.77419196816</v>
      </c>
      <c r="L13" s="6"/>
    </row>
    <row r="14" spans="2:12" x14ac:dyDescent="0.25">
      <c r="B14" t="s">
        <v>16</v>
      </c>
      <c r="C14" s="3">
        <v>29126982.460805018</v>
      </c>
      <c r="D14" s="2">
        <f>Table4[[#This Row],[July 2023 Outstanding]]/$C$22</f>
        <v>3.3487230723556714E-2</v>
      </c>
      <c r="E14" s="4">
        <v>696.90909090909088</v>
      </c>
      <c r="F14" s="2">
        <v>9.245454545454548E-3</v>
      </c>
      <c r="G14" s="5">
        <f>Table4[[#This Row],[Failure ]]*Table4[[#This Row],[July 2023 Outstanding]]</f>
        <v>269292.19238762464</v>
      </c>
      <c r="L14" s="6"/>
    </row>
    <row r="15" spans="2:12" x14ac:dyDescent="0.25">
      <c r="B15" t="s">
        <v>17</v>
      </c>
      <c r="C15" s="3">
        <v>26743782.950863946</v>
      </c>
      <c r="D15" s="2">
        <f>Table4[[#This Row],[July 2023 Outstanding]]/$C$22</f>
        <v>3.0747271239011529E-2</v>
      </c>
      <c r="E15" s="4">
        <v>649.3440860215054</v>
      </c>
      <c r="F15" s="2">
        <v>1.3426881720430108E-2</v>
      </c>
      <c r="G15" s="5">
        <f>Table4[[#This Row],[Failure ]]*Table4[[#This Row],[July 2023 Outstanding]]</f>
        <v>359085.61043810548</v>
      </c>
      <c r="L15" s="6"/>
    </row>
    <row r="16" spans="2:12" x14ac:dyDescent="0.25">
      <c r="B16" t="s">
        <v>18</v>
      </c>
      <c r="C16" s="3">
        <v>3342723.4900724371</v>
      </c>
      <c r="D16" s="2">
        <f>Table4[[#This Row],[July 2023 Outstanding]]/$C$22</f>
        <v>3.8431221946090555E-3</v>
      </c>
      <c r="E16" s="4">
        <v>687.25</v>
      </c>
      <c r="F16" s="2">
        <v>1.0258749999999999E-2</v>
      </c>
      <c r="G16" s="5">
        <f>Table4[[#This Row],[Failure ]]*Table4[[#This Row],[July 2023 Outstanding]]</f>
        <v>34292.164603780613</v>
      </c>
      <c r="L16" s="6"/>
    </row>
    <row r="17" spans="2:12" x14ac:dyDescent="0.25">
      <c r="B17" t="s">
        <v>19</v>
      </c>
      <c r="C17" s="3">
        <v>187195.16181786472</v>
      </c>
      <c r="D17" s="2">
        <f>Table4[[#This Row],[July 2023 Outstanding]]/$C$22</f>
        <v>2.1521788542853114E-4</v>
      </c>
      <c r="E17" s="4">
        <v>614.5</v>
      </c>
      <c r="F17" s="2">
        <v>1.7250000000000001E-2</v>
      </c>
      <c r="G17" s="5">
        <f>Table4[[#This Row],[Failure ]]*Table4[[#This Row],[July 2023 Outstanding]]</f>
        <v>3229.1165413581666</v>
      </c>
      <c r="L17" s="6"/>
    </row>
    <row r="18" spans="2:12" x14ac:dyDescent="0.25">
      <c r="B18" t="s">
        <v>20</v>
      </c>
      <c r="C18" s="3">
        <v>88531283.494849771</v>
      </c>
      <c r="D18" s="2">
        <f>Table4[[#This Row],[July 2023 Outstanding]]/$C$22</f>
        <v>0.10178423118955332</v>
      </c>
      <c r="E18" s="4">
        <v>657.86956521739125</v>
      </c>
      <c r="F18" s="2">
        <v>1.4556521739130438E-2</v>
      </c>
      <c r="G18" s="5">
        <f>Table4[[#This Row],[Failure ]]*Table4[[#This Row],[July 2023 Outstanding]]</f>
        <v>1288707.5527859004</v>
      </c>
      <c r="L18" s="6"/>
    </row>
    <row r="19" spans="2:12" x14ac:dyDescent="0.25">
      <c r="B19" t="s">
        <v>21</v>
      </c>
      <c r="C19" s="3">
        <v>45784668.818041585</v>
      </c>
      <c r="D19" s="2">
        <f>Table4[[#This Row],[July 2023 Outstanding]]/$C$22</f>
        <v>5.2638537835993066E-2</v>
      </c>
      <c r="E19" s="4">
        <v>683.38709677419354</v>
      </c>
      <c r="F19" s="2">
        <v>1.0049193548387103E-2</v>
      </c>
      <c r="G19" s="5">
        <f>Table4[[#This Row],[Failure ]]*Table4[[#This Row],[July 2023 Outstanding]]</f>
        <v>460098.99850130366</v>
      </c>
      <c r="L19" s="6"/>
    </row>
    <row r="20" spans="2:12" x14ac:dyDescent="0.25">
      <c r="B20" t="s">
        <v>22</v>
      </c>
      <c r="C20" s="3">
        <v>46219016.981140368</v>
      </c>
      <c r="D20" s="2">
        <f>Table4[[#This Row],[July 2023 Outstanding]]/$C$22</f>
        <v>5.3137907009288464E-2</v>
      </c>
      <c r="E20" s="4">
        <v>650.81355932203394</v>
      </c>
      <c r="F20" s="2">
        <v>1.34186440677966E-2</v>
      </c>
      <c r="G20" s="5">
        <f>Table4[[#This Row],[Failure ]]*Table4[[#This Row],[July 2023 Outstanding]]</f>
        <v>620196.53803336958</v>
      </c>
      <c r="L20" s="6"/>
    </row>
    <row r="21" spans="2:12" x14ac:dyDescent="0.25">
      <c r="B21" t="s">
        <v>23</v>
      </c>
      <c r="C21" s="3">
        <v>135118428.19745633</v>
      </c>
      <c r="D21" s="2">
        <f>Table4[[#This Row],[July 2023 Outstanding]]/$C$22</f>
        <v>0.15534537386910266</v>
      </c>
      <c r="E21" s="4">
        <v>702</v>
      </c>
      <c r="F21" s="2">
        <v>8.9333333333333331E-3</v>
      </c>
      <c r="G21" s="5">
        <f>Table4[[#This Row],[Failure ]]*Table4[[#This Row],[July 2023 Outstanding]]</f>
        <v>1207057.9585639432</v>
      </c>
      <c r="L21" s="6"/>
    </row>
    <row r="22" spans="2:12" ht="15.75" thickBot="1" x14ac:dyDescent="0.3">
      <c r="B22" s="8" t="s">
        <v>24</v>
      </c>
      <c r="C22" s="9">
        <f>SUM(C3:C21)</f>
        <v>869793704.3900001</v>
      </c>
      <c r="D22" s="10">
        <f>SUM(D3:D21)</f>
        <v>0.99999999999999989</v>
      </c>
      <c r="E22" s="14">
        <f>SUMPRODUCT(D3:D21,E3:E21)</f>
        <v>683.41709648487733</v>
      </c>
      <c r="F22" s="15">
        <f>SUMPRODUCT(D3:D21,F3:F21)</f>
        <v>1.0690649727827437E-2</v>
      </c>
      <c r="G22" s="16">
        <f>Table4[[#This Row],[Failure ]]*Table4[[#This Row],[July 2023 Outstanding]]</f>
        <v>9298659.8291029725</v>
      </c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14F382-E9BB-42DF-B126-75B16751D84A}"/>
</file>

<file path=customXml/itemProps2.xml><?xml version="1.0" encoding="utf-8"?>
<ds:datastoreItem xmlns:ds="http://schemas.openxmlformats.org/officeDocument/2006/customXml" ds:itemID="{A7587419-3C7C-4340-95FB-778B896D9C24}"/>
</file>

<file path=customXml/itemProps3.xml><?xml version="1.0" encoding="utf-8"?>
<ds:datastoreItem xmlns:ds="http://schemas.openxmlformats.org/officeDocument/2006/customXml" ds:itemID="{7DD5C824-5F20-460F-AC45-49D0CD504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2023-01-15T23:27:56Z</dcterms:created>
  <dcterms:modified xsi:type="dcterms:W3CDTF">2023-08-14T23:50:35Z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